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U:\00250企画政策課\00250財政係\016 財政事情の公表\100.財政状況資料集\令和４年度\04.報告\"/>
    </mc:Choice>
  </mc:AlternateContent>
  <xr:revisionPtr revIDLastSave="0" documentId="13_ncr:1_{ADDDCE5C-4FCA-46BB-91F8-542B373F6899}" xr6:coauthVersionLast="47" xr6:coauthVersionMax="47" xr10:uidLastSave="{00000000-0000-0000-0000-000000000000}"/>
  <bookViews>
    <workbookView xWindow="-120" yWindow="-120" windowWidth="27270" windowHeight="14445" firstSheet="2"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 sheetId="1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W34" i="10"/>
  <c r="BE34" i="10"/>
  <c r="U34" i="10"/>
  <c r="U35" i="10" s="1"/>
  <c r="U36" i="10" s="1"/>
  <c r="C34" i="10"/>
  <c r="CO34" i="10" l="1"/>
  <c r="BW35" i="10"/>
  <c r="BW36" i="10" s="1"/>
  <c r="BW37" i="10" s="1"/>
  <c r="BW38" i="10" s="1"/>
  <c r="BW39" i="10" s="1"/>
  <c r="BW40" i="10" s="1"/>
  <c r="BW41" i="10" s="1"/>
  <c r="BW42" i="10" s="1"/>
  <c r="BW43"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<sst xmlns="http://schemas.openxmlformats.org/spreadsheetml/2006/main" count="1074" uniqueCount="602">
  <si>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</si>
  <si>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</si>
  <si>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</si>
  <si>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</si>
  <si>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</si>
  <si>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</si>
  <si>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</si>
  <si>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</si>
  <si>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</si>
  <si>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</si>
  <si>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</si>
  <si>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</si>
  <si>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</si>
  <si>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</si>
  <si>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</si>
  <si>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</si>
  <si>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</si>
  <si>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</si>
  <si>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</si>
  <si>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</si>
  <si>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</si>
  <si>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</si>
  <si>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</si>
  <si>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</si>
  <si>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</si>
  <si>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</si>
  <si>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</si>
  <si>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</si>
  <si>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</si>
  <si>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</si>
  <si>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</si>
  <si>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</si>
  <si>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</si>
  <si>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</si>
  <si>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</si>
  <si>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</si>
  <si>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</si>
  <si>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</si>
  <si>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</si>
  <si>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</si>
  <si>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</si>
  <si>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</si>
  <si>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</si>
  <si>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</si>
  <si>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</si>
  <si>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</si>
  <si>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</si>
  <si>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</si>
  <si>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</si>
  <si>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</si>
  <si>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</si>
  <si>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</si>
  <si>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</si>
  <si>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</si>
  <si>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</si>
  <si>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</si>
  <si>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</si>
  <si>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</si>
  <si>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</si>
  <si>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</si>
  <si>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</si>
  <si>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</si>
  <si>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</si>
  <si>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</si>
  <si>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</si>
  <si>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</si>
  <si>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</si>
  <si>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</si>
  <si>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</si>
  <si>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</si>
  <si>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</si>
  <si>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</si>
  <si>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</si>
  <si>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</si>
  <si>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</si>
  <si>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</si>
  <si>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</si>
  <si>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</si>
  <si>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</si>
  <si>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</si>
  <si>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</si>
  <si>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</si>
  <si>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</si>
  <si>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</si>
  <si>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</si>
  <si>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</si>
  <si>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</si>
  <si>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</si>
  <si>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</si>
  <si>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</si>
  <si>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</si>
  <si>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</si>
  <si>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</si>
  <si>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</si>
  <si>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</si>
  <si>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</si>
  <si>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</si>
  <si>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</si>
  <si>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</si>
  <si>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</si>
  <si>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</si>
  <si>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</si>
  <si>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</si>
  <si>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</si>
  <si>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</si>
  <si>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</si>
  <si>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</si>
  <si>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</si>
  <si>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</si>
  <si>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</si>
  <si>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</si>
  <si>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</si>
  <si>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</si>
  <si>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</si>
  <si>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</si>
  <si>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</si>
  <si>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</si>
  <si>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</si>
  <si>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</si>
  <si>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</si>
  <si>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</si>
  <si>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</si>
  <si>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</si>
  <si>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</si>
  <si>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</si>
  <si>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</si>
  <si>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</si>
  <si>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</si>
  <si>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</si>
  <si>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</si>
  <si>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</si>
  <si>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</si>
  <si>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</si>
  <si>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</si>
  <si>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</si>
  <si>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</si>
  <si>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</si>
  <si>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</si>
  <si>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</si>
  <si>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</si>
  <si>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</si>
  <si>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</si>
  <si>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</si>
  <si>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</si>
  <si>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</si>
  <si>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</si>
  <si>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</si>
  <si>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</si>
  <si>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</si>
  <si>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</si>
  <si>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</si>
  <si>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</si>
  <si>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</si>
  <si>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</si>
  <si>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</si>
  <si>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</si>
  <si>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</si>
  <si>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</si>
  <si>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</si>
  <si>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</si>
  <si>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</si>
  <si>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</si>
  <si>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</si>
  <si>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</si>
  <si>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</si>
  <si>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</si>
  <si>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</si>
  <si>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</si>
  <si>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</si>
  <si>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</si>
  <si>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</si>
  <si>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</si>
  <si>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</si>
  <si>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</si>
  <si>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</si>
  <si>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</si>
  <si>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</si>
  <si>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</si>
  <si>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</si>
  <si>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</si>
  <si>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</si>
  <si>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</si>
  <si>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</si>
  <si>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</si>
  <si>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</si>
  <si>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</si>
  <si>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</si>
  <si>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</si>
  <si>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</si>
  <si>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</si>
  <si>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</si>
  <si>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</si>
  <si>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</si>
  <si>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</si>
  <si>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</si>
  <si>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</si>
  <si>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</si>
  <si>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</si>
  <si>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</si>
  <si>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</si>
  <si>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</si>
  <si>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</si>
  <si>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</si>
  <si>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</si>
  <si>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</si>
  <si>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</si>
  <si>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</si>
  <si>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</si>
  <si>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</si>
  <si>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</si>
  <si>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</si>
  <si>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</si>
  <si>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</si>
  <si>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</si>
  <si>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</si>
  <si>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</si>
  <si>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</si>
  <si>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</si>
  <si>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長野県飯島町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</si>
  <si>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</si>
  <si>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</si>
  <si>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</si>
  <si>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</si>
  <si>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</si>
  <si>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</si>
  <si>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</si>
  <si>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</si>
  <si>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</si>
  <si>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</si>
  <si>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</si>
  <si>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</si>
  <si>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</si>
  <si>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</si>
  <si>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</si>
  <si>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</si>
  <si>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</si>
  <si>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</si>
  <si>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</si>
  <si>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</si>
  <si>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</si>
  <si>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</si>
  <si>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</si>
  <si>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</si>
  <si>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</si>
  <si>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</si>
  <si>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</si>
  <si>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</si>
  <si>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</si>
  <si>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</si>
  <si>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</si>
  <si>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</si>
  <si>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</si>
  <si>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</si>
  <si>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</si>
  <si>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</si>
  <si>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</si>
  <si>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</si>
  <si>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</si>
  <si>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</si>
  <si>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</si>
  <si>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</si>
  <si>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</si>
  <si>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</si>
  <si>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</si>
  <si>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</si>
  <si>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</si>
  <si>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</si>
  <si>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</si>
  <si>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</si>
  <si>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</si>
  <si>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</si>
  <si>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</si>
  <si>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</si>
  <si>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</si>
  <si>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</si>
  <si>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</si>
  <si>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</si>
  <si>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</si>
  <si>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</si>
  <si>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</si>
  <si>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</si>
  <si>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</si>
  <si>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</si>
  <si>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</si>
  <si>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</si>
  <si>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</si>
  <si>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</si>
  <si>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</si>
  <si>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</si>
  <si>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</si>
  <si>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</si>
  <si>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</si>
  <si>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</si>
  <si>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</si>
  <si>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</si>
  <si>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</si>
  <si>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</si>
  <si>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</si>
  <si>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</si>
  <si>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</si>
  <si>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</si>
  <si>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</si>
  <si>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</si>
  <si>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</si>
  <si>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</si>
  <si>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</si>
  <si>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</si>
  <si>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</si>
  <si>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</si>
  <si>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</si>
  <si>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</si>
  <si>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</si>
  <si>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</si>
  <si>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</si>
  <si>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</si>
  <si>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</si>
  <si>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</si>
  <si>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</si>
  <si>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</si>
  <si>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</si>
  <si>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</si>
  <si>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</si>
  <si>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</si>
  <si>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</si>
  <si>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</si>
  <si>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</si>
  <si>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</si>
  <si>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</si>
  <si>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</si>
  <si>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</si>
  <si>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</si>
  <si>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</si>
  <si>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</si>
  <si>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</si>
  <si>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</si>
  <si>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</si>
  <si>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</si>
  <si>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</si>
  <si>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</si>
  <si>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</si>
  <si>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</si>
  <si>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</si>
  <si>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</si>
  <si>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</si>
  <si>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</si>
  <si>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</si>
  <si>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</si>
  <si>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</si>
  <si>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</si>
  <si>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</si>
  <si>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</si>
  <si>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</si>
  <si>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</si>
  <si>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</si>
  <si>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</si>
  <si>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</si>
  <si>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</si>
  <si>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</si>
  <si>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</si>
  <si>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</si>
  <si>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</si>
  <si>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</si>
  <si>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</si>
  <si>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</si>
  <si>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</si>
  <si>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</si>
  <si>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</si>
  <si>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</si>
  <si>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</si>
  <si>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</si>
  <si>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</si>
  <si>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長野県飯島町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</si>
  <si>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</si>
  <si>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</si>
  <si>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</si>
  <si>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</si>
  <si>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</si>
  <si>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</si>
  <si>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</si>
  <si>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</si>
  <si>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</si>
  <si>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</si>
  <si>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</si>
  <si>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</si>
  <si>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</si>
  <si>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</si>
  <si>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</si>
  <si>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</si>
  <si>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</si>
  <si>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</si>
  <si>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</si>
  <si>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</si>
  <si>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</si>
  <si>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</si>
  <si>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</si>
  <si>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</si>
  <si>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</si>
  <si>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</si>
  <si>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</si>
  <si>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</si>
  <si>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</si>
  <si>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</si>
  <si>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</si>
  <si>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</si>
  <si>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</si>
  <si>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</si>
  <si>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</si>
  <si>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</si>
  <si>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</si>
  <si>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</si>
  <si>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</si>
  <si>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</si>
  <si>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</si>
  <si>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</si>
  <si>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</si>
  <si>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</si>
  <si>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</si>
  <si>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</si>
  <si>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</si>
  <si>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</si>
  <si>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</si>
  <si>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</si>
  <si>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</si>
  <si>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</si>
  <si>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</si>
  <si>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</si>
  <si>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</si>
  <si>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</si>
  <si>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</si>
  <si>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</si>
  <si>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</si>
  <si>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</si>
  <si>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</si>
  <si>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</si>
  <si>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</si>
  <si>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</si>
  <si>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</si>
  <si>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</si>
  <si>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</si>
  <si>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</si>
  <si>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</si>
  <si>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</si>
  <si>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</si>
  <si>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</si>
  <si>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</si>
  <si>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</si>
  <si>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</si>
  <si>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</si>
  <si>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</si>
  <si>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</si>
  <si>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</si>
  <si>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</si>
  <si>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</si>
  <si>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</si>
  <si>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</si>
  <si>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</si>
  <si>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</si>
  <si>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</si>
  <si>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</si>
  <si>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</si>
  <si>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</si>
  <si>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</si>
  <si>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</si>
  <si>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</si>
  <si>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</si>
  <si>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</si>
  <si>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</si>
  <si>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</si>
  <si>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</si>
  <si>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</si>
  <si>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</si>
  <si>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</si>
  <si>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</si>
  <si>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</si>
  <si>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</si>
  <si>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</si>
  <si>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</si>
  <si>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</si>
  <si>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</si>
  <si>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</si>
  <si>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</si>
  <si>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</si>
  <si>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</si>
  <si>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</si>
  <si>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</si>
  <si>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</si>
  <si>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</si>
  <si>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</si>
  <si>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</si>
  <si>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</si>
  <si>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</si>
  <si>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</si>
  <si>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</si>
  <si>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</si>
  <si>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</si>
  <si>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</si>
  <si>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</si>
  <si>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</si>
  <si>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</si>
  <si>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</si>
  <si>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</si>
  <si>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</si>
  <si>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</si>
  <si>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</si>
  <si>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</si>
  <si>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</si>
  <si>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</si>
  <si>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</si>
  <si>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</si>
  <si>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</si>
  <si>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</si>
  <si>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</si>
  <si>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</si>
  <si>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</si>
  <si>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</si>
  <si>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</si>
  <si>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</si>
  <si>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</si>
  <si>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</si>
  <si>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</si>
  <si>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</si>
  <si>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</si>
  <si>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</si>
  <si>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</si>
  <si>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</si>
  <si>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</si>
  <si>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</si>
  <si>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</si>
  <si>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</si>
  <si>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</si>
  <si>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</si>
  <si>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</si>
  <si>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</si>
  <si>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</si>
  <si>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</si>
  <si>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</si>
  <si>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</si>
  <si>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</si>
  <si>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</si>
  <si>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</si>
  <si>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</si>
  <si>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</si>
  <si>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</si>
  <si>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</si>
  <si>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</si>
  <si>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</si>
  <si>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</si>
  <si>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</si>
  <si>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</si>
  <si>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</si>
  <si>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</si>
  <si>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</si>
  <si>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</si>
  <si>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</si>
  <si>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</si>
  <si>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</si>
  <si>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</si>
  <si>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</si>
  <si>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</si>
  <si>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</si>
  <si>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</si>
  <si>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</si>
  <si>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</si>
  <si>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</si>
  <si>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</si>
  <si>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</si>
  <si>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1.51</t>
  </si>
  <si>
    <t>水道事業会計</t>
  </si>
  <si>
    <t>下水道事業会計</t>
  </si>
  <si>
    <t>一般会計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</si>
  <si>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</si>
  <si>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</si>
  <si>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</si>
  <si>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</si>
  <si>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</si>
  <si>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</si>
  <si>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</si>
  <si>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</si>
  <si>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</si>
  <si>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</si>
  <si>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</si>
  <si>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</si>
  <si>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飯島町土地開発公社</t>
    <rPh sb="0" eb="3">
      <t>イイジママチ</t>
    </rPh>
    <rPh sb="3" eb="5">
      <t>トチ</t>
    </rPh>
    <rPh sb="5" eb="7">
      <t>カイハツ</t>
    </rPh>
    <rPh sb="7" eb="9">
      <t>コウシャ</t>
    </rPh>
    <phoneticPr fontId="2"/>
  </si>
  <si>
    <t>〇</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</si>
  <si>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</si>
  <si>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</si>
  <si>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上伊那広域連合（ふるさと市町村圏基金事業特別会計）</t>
    <rPh sb="0" eb="3">
      <t>カミイナ</t>
    </rPh>
    <rPh sb="3" eb="5">
      <t>コウイキ</t>
    </rPh>
    <rPh sb="5" eb="7">
      <t>レンゴウ</t>
    </rPh>
    <rPh sb="12" eb="15">
      <t>シチョウソン</t>
    </rPh>
    <rPh sb="15" eb="16">
      <t>ケン</t>
    </rPh>
    <rPh sb="16" eb="18">
      <t>キキン</t>
    </rPh>
    <rPh sb="18" eb="20">
      <t>ジギョウ</t>
    </rPh>
    <rPh sb="20" eb="22">
      <t>トクベツ</t>
    </rPh>
    <rPh sb="22" eb="24">
      <t>カイケイ</t>
    </rPh>
    <phoneticPr fontId="2"/>
  </si>
  <si>
    <t>上伊那広域連合（土木振興事業特別会計）</t>
    <rPh sb="0" eb="6">
      <t>カミイナコウイキレン</t>
    </rPh>
    <rPh sb="6" eb="7">
      <t>ゴウ</t>
    </rPh>
    <rPh sb="8" eb="10">
      <t>ドボク</t>
    </rPh>
    <rPh sb="10" eb="12">
      <t>シンコウ</t>
    </rPh>
    <rPh sb="12" eb="14">
      <t>ジギョウ</t>
    </rPh>
    <rPh sb="14" eb="16">
      <t>トクベツ</t>
    </rPh>
    <rPh sb="16" eb="18">
      <t>カイケイ</t>
    </rPh>
    <phoneticPr fontId="2"/>
  </si>
  <si>
    <t>長野市町村自治振興組会（一般会計）</t>
    <rPh sb="0" eb="2">
      <t>ナガノ</t>
    </rPh>
    <rPh sb="2" eb="5">
      <t>シチョウソン</t>
    </rPh>
    <rPh sb="5" eb="7">
      <t>ジチ</t>
    </rPh>
    <rPh sb="7" eb="9">
      <t>シンコウ</t>
    </rPh>
    <rPh sb="9" eb="10">
      <t>クミ</t>
    </rPh>
    <rPh sb="10" eb="11">
      <t>カイ</t>
    </rPh>
    <rPh sb="12" eb="14">
      <t>イッパン</t>
    </rPh>
    <rPh sb="14" eb="16">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</si>
  <si>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</si>
  <si>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長野県市町村高齢者医療広域連合（後期高齢者医療特別会計）</t>
    <rPh sb="0" eb="3">
      <t>ナガノケン</t>
    </rPh>
    <rPh sb="3" eb="6">
      <t>シチョウソン</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</si>
  <si>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南信地域町村交通災害共済事務組合（一般会計）</t>
    <rPh sb="0" eb="2">
      <t>ナンシン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</si>
  <si>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</si>
  <si>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</si>
  <si>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伊南行政組合（一般会計）</t>
    <rPh sb="0" eb="2">
      <t>イナン</t>
    </rPh>
    <rPh sb="2" eb="4">
      <t>ギョウセイ</t>
    </rPh>
    <rPh sb="4" eb="6">
      <t>クミアイ</t>
    </rPh>
    <rPh sb="7" eb="9">
      <t>イッパン</t>
    </rPh>
    <rPh sb="9" eb="11">
      <t>カイケイ</t>
    </rPh>
    <phoneticPr fontId="2"/>
  </si>
  <si>
    <t>伊南行政組合（病院事業会計）</t>
    <rPh sb="0" eb="2">
      <t>イナン</t>
    </rPh>
    <rPh sb="2" eb="4">
      <t>ギョウセイ</t>
    </rPh>
    <rPh sb="4" eb="6">
      <t>クミアイ</t>
    </rPh>
    <rPh sb="7" eb="9">
      <t>ビョウイン</t>
    </rPh>
    <rPh sb="9" eb="11">
      <t>ジギョウ</t>
    </rPh>
    <rPh sb="11" eb="13">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</si>
  <si>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</si>
  <si>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</si>
  <si>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2"/>
  </si>
  <si>
    <t>高度情報化基金</t>
    <rPh sb="0" eb="2">
      <t>コウド</t>
    </rPh>
    <rPh sb="2" eb="5">
      <t>ジョウホウカ</t>
    </rPh>
    <rPh sb="5" eb="7">
      <t>キキン</t>
    </rPh>
    <phoneticPr fontId="2"/>
  </si>
  <si>
    <t>ふるさといいじま応援基金</t>
    <rPh sb="8" eb="10">
      <t>オウエン</t>
    </rPh>
    <rPh sb="10" eb="12">
      <t>キキン</t>
    </rPh>
    <phoneticPr fontId="2"/>
  </si>
  <si>
    <t>海外派遣国際交流事業基金</t>
    <rPh sb="0" eb="2">
      <t>カイガイ</t>
    </rPh>
    <rPh sb="2" eb="4">
      <t>ハケン</t>
    </rPh>
    <rPh sb="4" eb="6">
      <t>コクサイ</t>
    </rPh>
    <rPh sb="6" eb="8">
      <t>コウリュウ</t>
    </rPh>
    <rPh sb="8" eb="10">
      <t>ジギョウ</t>
    </rPh>
    <rPh sb="10" eb="1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</si>
</sst>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AC20-4443-9E02-C28783DACA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50965</c:v>
                </c:pt>
                <c:pt idx="1">
                  <c:v>75622</c:v>
                </c:pt>
                <c:pt idx="2">
                  <c:v>72682</c:v>
                </c:pt>
                <c:pt idx="3">
                  <c:v>179583</c:v>
                </c:pt>
                <c:pt idx="4">
                  <c:v>118233</c:v>
                </c:pt>
              </c:numCache>
            </c:numRef>
          </c:val>
          <c:smooth val="0"/>
          <c:extLst>
            <c:ext xmlns:c16="http://schemas.microsoft.com/office/drawing/2014/chart" uri="{C3380CC4-5D6E-409C-BE32-E72D297353CC}">
              <c16:uniqueId val="{00000001-AC20-4443-9E02-C28783DACA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5.18</c:v>
                </c:pt>
                <c:pt idx="1">
                  <c:v>4.04</c:v>
                </c:pt>
                <c:pt idx="2">
                  <c:v>3.85</c:v>
                </c:pt>
                <c:pt idx="3">
                  <c:v>4.17</c:v>
                </c:pt>
                <c:pt idx="4">
                  <c:v>4.4000000000000004</c:v>
                </c:pt>
              </c:numCache>
            </c:numRef>
          </c:val>
          <c:extLst>
            <c:ext xmlns:c16="http://schemas.microsoft.com/office/drawing/2014/chart" uri="{C3380CC4-5D6E-409C-BE32-E72D297353CC}">
              <c16:uniqueId val="{00000000-6E9A-4E40-8526-A49C6E1C6B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30.88</c:v>
                </c:pt>
                <c:pt idx="1">
                  <c:v>32.619999999999997</c:v>
                </c:pt>
                <c:pt idx="2">
                  <c:v>31.94</c:v>
                </c:pt>
                <c:pt idx="3">
                  <c:v>31.63</c:v>
                </c:pt>
                <c:pt idx="4">
                  <c:v>31.59</c:v>
                </c:pt>
              </c:numCache>
            </c:numRef>
          </c:val>
          <c:extLst>
            <c:ext xmlns:c16="http://schemas.microsoft.com/office/drawing/2014/chart" uri="{C3380CC4-5D6E-409C-BE32-E72D297353CC}">
              <c16:uniqueId val="{00000001-6E9A-4E40-8526-A49C6E1C6B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-1.51</c:v>
                </c:pt>
                <c:pt idx="1">
                  <c:v>1.95</c:v>
                </c:pt>
                <c:pt idx="2">
                  <c:v>3.52</c:v>
                </c:pt>
                <c:pt idx="3">
                  <c:v>4.0999999999999996</c:v>
                </c:pt>
                <c:pt idx="4">
                  <c:v>1.44</c:v>
                </c:pt>
              </c:numCache>
            </c:numRef>
          </c:val>
          <c:smooth val="0"/>
          <c:extLst>
            <c:ext xmlns:c16="http://schemas.microsoft.com/office/drawing/2014/chart" uri="{C3380CC4-5D6E-409C-BE32-E72D297353CC}">
              <c16:uniqueId val="{00000002-6E9A-4E40-8526-A49C6E1C6B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0.92</c:v>
                </c:pt>
                <c:pt idx="2">
                  <c:v>#N/A</c:v>
                </c:pt>
                <c:pt idx="3">
                  <c:v>3.78</c:v>
                </c:pt>
                <c:pt idx="4">
                  <c:v>0</c:v>
                </c:pt>
                <c:pt idx="5">
                  <c:v>0</c:v>
                </c:pt>
                <c:pt idx="6">
                  <c:v>0</c:v>
                </c:pt>
                <c:pt idx="7">
                  <c:v>0</c:v>
                </c:pt>
                <c:pt idx="8">
                  <c:v>0</c:v>
                </c:pt>
                <c:pt idx="9">
                  <c:v>0</c:v>
                </c:pt>
              </c:numCache>
            </c:numRef>
          </c:val>
          <c:extLst>
            <c:ext xmlns:c16="http://schemas.microsoft.com/office/drawing/2014/chart" uri="{C3380CC4-5D6E-409C-BE32-E72D297353CC}">
              <c16:uniqueId val="{00000000-C1E5-49A0-81D4-FC71CAF00C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E5-49A0-81D4-FC71CAF00C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E5-49A0-81D4-FC71CAF00C9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1E5-49A0-81D4-FC71CAF00C9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0.08</c:v>
                </c:pt>
                <c:pt idx="4">
                  <c:v>#N/A</c:v>
                </c:pt>
                <c:pt idx="5">
                  <c:v>0.08</c:v>
                </c:pt>
                <c:pt idx="6">
                  <c:v>#N/A</c:v>
                </c:pt>
                <c:pt idx="7">
                  <c:v>0.08</c:v>
                </c:pt>
                <c:pt idx="8">
                  <c:v>#N/A</c:v>
                </c:pt>
                <c:pt idx="9">
                  <c:v>0.08</c:v>
                </c:pt>
              </c:numCache>
            </c:numRef>
          </c:val>
          <c:extLst>
            <c:ext xmlns:c16="http://schemas.microsoft.com/office/drawing/2014/chart" uri="{C3380CC4-5D6E-409C-BE32-E72D297353CC}">
              <c16:uniqueId val="{00000004-C1E5-49A0-81D4-FC71CAF00C9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0.86</c:v>
                </c:pt>
                <c:pt idx="2">
                  <c:v>#N/A</c:v>
                </c:pt>
                <c:pt idx="3">
                  <c:v>0.37</c:v>
                </c:pt>
                <c:pt idx="4">
                  <c:v>#N/A</c:v>
                </c:pt>
                <c:pt idx="5">
                  <c:v>0.67</c:v>
                </c:pt>
                <c:pt idx="6">
                  <c:v>#N/A</c:v>
                </c:pt>
                <c:pt idx="7">
                  <c:v>0.68</c:v>
                </c:pt>
                <c:pt idx="8">
                  <c:v>#N/A</c:v>
                </c:pt>
                <c:pt idx="9">
                  <c:v>0.57999999999999996</c:v>
                </c:pt>
              </c:numCache>
            </c:numRef>
          </c:val>
          <c:extLst>
            <c:ext xmlns:c16="http://schemas.microsoft.com/office/drawing/2014/chart" uri="{C3380CC4-5D6E-409C-BE32-E72D297353CC}">
              <c16:uniqueId val="{00000005-C1E5-49A0-81D4-FC71CAF00C9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0.86</c:v>
                </c:pt>
                <c:pt idx="2">
                  <c:v>#N/A</c:v>
                </c:pt>
                <c:pt idx="3">
                  <c:v>0.79</c:v>
                </c:pt>
                <c:pt idx="4">
                  <c:v>#N/A</c:v>
                </c:pt>
                <c:pt idx="5">
                  <c:v>0.38</c:v>
                </c:pt>
                <c:pt idx="6">
                  <c:v>#N/A</c:v>
                </c:pt>
                <c:pt idx="7">
                  <c:v>1.3</c:v>
                </c:pt>
                <c:pt idx="8">
                  <c:v>#N/A</c:v>
                </c:pt>
                <c:pt idx="9">
                  <c:v>0.79</c:v>
                </c:pt>
              </c:numCache>
            </c:numRef>
          </c:val>
          <c:extLst>
            <c:ext xmlns:c16="http://schemas.microsoft.com/office/drawing/2014/chart" uri="{C3380CC4-5D6E-409C-BE32-E72D297353CC}">
              <c16:uniqueId val="{00000006-C1E5-49A0-81D4-FC71CAF00C9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5.17</c:v>
                </c:pt>
                <c:pt idx="2">
                  <c:v>#N/A</c:v>
                </c:pt>
                <c:pt idx="3">
                  <c:v>4.04</c:v>
                </c:pt>
                <c:pt idx="4">
                  <c:v>#N/A</c:v>
                </c:pt>
                <c:pt idx="5">
                  <c:v>3.84</c:v>
                </c:pt>
                <c:pt idx="6">
                  <c:v>#N/A</c:v>
                </c:pt>
                <c:pt idx="7">
                  <c:v>4.17</c:v>
                </c:pt>
                <c:pt idx="8">
                  <c:v>#N/A</c:v>
                </c:pt>
                <c:pt idx="9">
                  <c:v>4.3899999999999997</c:v>
                </c:pt>
              </c:numCache>
            </c:numRef>
          </c:val>
          <c:extLst>
            <c:ext xmlns:c16="http://schemas.microsoft.com/office/drawing/2014/chart" uri="{C3380CC4-5D6E-409C-BE32-E72D297353CC}">
              <c16:uniqueId val="{00000007-C1E5-49A0-81D4-FC71CAF00C9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3.27</c:v>
                </c:pt>
                <c:pt idx="6">
                  <c:v>#N/A</c:v>
                </c:pt>
                <c:pt idx="7">
                  <c:v>3.86</c:v>
                </c:pt>
                <c:pt idx="8">
                  <c:v>#N/A</c:v>
                </c:pt>
                <c:pt idx="9">
                  <c:v>4.5999999999999996</c:v>
                </c:pt>
              </c:numCache>
            </c:numRef>
          </c:val>
          <c:extLst>
            <c:ext xmlns:c16="http://schemas.microsoft.com/office/drawing/2014/chart" uri="{C3380CC4-5D6E-409C-BE32-E72D297353CC}">
              <c16:uniqueId val="{00000008-C1E5-49A0-81D4-FC71CAF00C9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10.63</c:v>
                </c:pt>
                <c:pt idx="2">
                  <c:v>#N/A</c:v>
                </c:pt>
                <c:pt idx="3">
                  <c:v>11.64</c:v>
                </c:pt>
                <c:pt idx="4">
                  <c:v>#N/A</c:v>
                </c:pt>
                <c:pt idx="5">
                  <c:v>10.86</c:v>
                </c:pt>
                <c:pt idx="6">
                  <c:v>#N/A</c:v>
                </c:pt>
                <c:pt idx="7">
                  <c:v>10.28</c:v>
                </c:pt>
                <c:pt idx="8">
                  <c:v>#N/A</c:v>
                </c:pt>
                <c:pt idx="9">
                  <c:v>9.48</c:v>
                </c:pt>
              </c:numCache>
            </c:numRef>
          </c:val>
          <c:extLst>
            <c:ext xmlns:c16="http://schemas.microsoft.com/office/drawing/2014/chart" uri="{C3380CC4-5D6E-409C-BE32-E72D297353CC}">
              <c16:uniqueId val="{00000009-C1E5-49A0-81D4-FC71CAF00C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562</c:v>
                </c:pt>
                <c:pt idx="5">
                  <c:v>565</c:v>
                </c:pt>
                <c:pt idx="8">
                  <c:v>570</c:v>
                </c:pt>
                <c:pt idx="11">
                  <c:v>534</c:v>
                </c:pt>
                <c:pt idx="14">
                  <c:v>512</c:v>
                </c:pt>
              </c:numCache>
            </c:numRef>
          </c:val>
          <c:extLst>
            <c:ext xmlns:c16="http://schemas.microsoft.com/office/drawing/2014/chart" uri="{C3380CC4-5D6E-409C-BE32-E72D297353CC}">
              <c16:uniqueId val="{00000000-E2C8-4314-BE59-E1533BE705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C8-4314-BE59-E1533BE705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c:v>
                </c:pt>
                <c:pt idx="3">
                  <c:v>15</c:v>
                </c:pt>
                <c:pt idx="6">
                  <c:v>13</c:v>
                </c:pt>
                <c:pt idx="9">
                  <c:v>9</c:v>
                </c:pt>
                <c:pt idx="12">
                  <c:v>17</c:v>
                </c:pt>
              </c:numCache>
            </c:numRef>
          </c:val>
          <c:extLst>
            <c:ext xmlns:c16="http://schemas.microsoft.com/office/drawing/2014/chart" uri="{C3380CC4-5D6E-409C-BE32-E72D297353CC}">
              <c16:uniqueId val="{00000002-E2C8-4314-BE59-E1533BE705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36</c:v>
                </c:pt>
                <c:pt idx="3">
                  <c:v>34</c:v>
                </c:pt>
                <c:pt idx="6">
                  <c:v>42</c:v>
                </c:pt>
                <c:pt idx="9">
                  <c:v>43</c:v>
                </c:pt>
                <c:pt idx="12">
                  <c:v>57</c:v>
                </c:pt>
              </c:numCache>
            </c:numRef>
          </c:val>
          <c:extLst>
            <c:ext xmlns:c16="http://schemas.microsoft.com/office/drawing/2014/chart" uri="{C3380CC4-5D6E-409C-BE32-E72D297353CC}">
              <c16:uniqueId val="{00000003-E2C8-4314-BE59-E1533BE705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290</c:v>
                </c:pt>
                <c:pt idx="3">
                  <c:v>294</c:v>
                </c:pt>
                <c:pt idx="6">
                  <c:v>295</c:v>
                </c:pt>
                <c:pt idx="9">
                  <c:v>240</c:v>
                </c:pt>
                <c:pt idx="12">
                  <c:v>240</c:v>
                </c:pt>
              </c:numCache>
            </c:numRef>
          </c:val>
          <c:extLst>
            <c:ext xmlns:c16="http://schemas.microsoft.com/office/drawing/2014/chart" uri="{C3380CC4-5D6E-409C-BE32-E72D297353CC}">
              <c16:uniqueId val="{00000004-E2C8-4314-BE59-E1533BE705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C8-4314-BE59-E1533BE705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C8-4314-BE59-E1533BE705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482</c:v>
                </c:pt>
                <c:pt idx="3">
                  <c:v>515</c:v>
                </c:pt>
                <c:pt idx="6">
                  <c:v>501</c:v>
                </c:pt>
                <c:pt idx="9">
                  <c:v>474</c:v>
                </c:pt>
                <c:pt idx="12">
                  <c:v>475</c:v>
                </c:pt>
              </c:numCache>
            </c:numRef>
          </c:val>
          <c:extLst>
            <c:ext xmlns:c16="http://schemas.microsoft.com/office/drawing/2014/chart" uri="{C3380CC4-5D6E-409C-BE32-E72D297353CC}">
              <c16:uniqueId val="{00000007-E2C8-4314-BE59-E1533BE705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263</c:v>
                </c:pt>
                <c:pt idx="2">
                  <c:v>#N/A</c:v>
                </c:pt>
                <c:pt idx="3">
                  <c:v>#N/A</c:v>
                </c:pt>
                <c:pt idx="4">
                  <c:v>293</c:v>
                </c:pt>
                <c:pt idx="5">
                  <c:v>#N/A</c:v>
                </c:pt>
                <c:pt idx="6">
                  <c:v>#N/A</c:v>
                </c:pt>
                <c:pt idx="7">
                  <c:v>281</c:v>
                </c:pt>
                <c:pt idx="8">
                  <c:v>#N/A</c:v>
                </c:pt>
                <c:pt idx="9">
                  <c:v>#N/A</c:v>
                </c:pt>
                <c:pt idx="10">
                  <c:v>232</c:v>
                </c:pt>
                <c:pt idx="11">
                  <c:v>#N/A</c:v>
                </c:pt>
                <c:pt idx="12">
                  <c:v>#N/A</c:v>
                </c:pt>
                <c:pt idx="13">
                  <c:v>277</c:v>
                </c:pt>
                <c:pt idx="14">
                  <c:v>#N/A</c:v>
                </c:pt>
              </c:numCache>
            </c:numRef>
          </c:val>
          <c:smooth val="0"/>
          <c:extLst>
            <c:ext xmlns:c16="http://schemas.microsoft.com/office/drawing/2014/chart" uri="{C3380CC4-5D6E-409C-BE32-E72D297353CC}">
              <c16:uniqueId val="{00000008-E2C8-4314-BE59-E1533BE705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6583</c:v>
                </c:pt>
                <c:pt idx="5">
                  <c:v>6286</c:v>
                </c:pt>
                <c:pt idx="8">
                  <c:v>6294</c:v>
                </c:pt>
                <c:pt idx="11">
                  <c:v>6015</c:v>
                </c:pt>
                <c:pt idx="14">
                  <c:v>5724</c:v>
                </c:pt>
              </c:numCache>
            </c:numRef>
          </c:val>
          <c:extLst>
            <c:ext xmlns:c16="http://schemas.microsoft.com/office/drawing/2014/chart" uri="{C3380CC4-5D6E-409C-BE32-E72D297353CC}">
              <c16:uniqueId val="{00000000-68E5-47AA-9A77-988D47C313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241</c:v>
                </c:pt>
                <c:pt idx="5">
                  <c:v>163</c:v>
                </c:pt>
                <c:pt idx="8">
                  <c:v>97</c:v>
                </c:pt>
                <c:pt idx="11">
                  <c:v>72</c:v>
                </c:pt>
                <c:pt idx="14">
                  <c:v>45</c:v>
                </c:pt>
              </c:numCache>
            </c:numRef>
          </c:val>
          <c:extLst>
            <c:ext xmlns:c16="http://schemas.microsoft.com/office/drawing/2014/chart" uri="{C3380CC4-5D6E-409C-BE32-E72D297353CC}">
              <c16:uniqueId val="{00000001-68E5-47AA-9A77-988D47C313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2456</c:v>
                </c:pt>
                <c:pt idx="5">
                  <c:v>2374</c:v>
                </c:pt>
                <c:pt idx="8">
                  <c:v>2444</c:v>
                </c:pt>
                <c:pt idx="11">
                  <c:v>2386</c:v>
                </c:pt>
                <c:pt idx="14">
                  <c:v>2401</c:v>
                </c:pt>
              </c:numCache>
            </c:numRef>
          </c:val>
          <c:extLst>
            <c:ext xmlns:c16="http://schemas.microsoft.com/office/drawing/2014/chart" uri="{C3380CC4-5D6E-409C-BE32-E72D297353CC}">
              <c16:uniqueId val="{00000002-68E5-47AA-9A77-988D47C313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E5-47AA-9A77-988D47C313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E5-47AA-9A77-988D47C313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E5-47AA-9A77-988D47C313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1088</c:v>
                </c:pt>
                <c:pt idx="3">
                  <c:v>1042</c:v>
                </c:pt>
                <c:pt idx="6">
                  <c:v>1000</c:v>
                </c:pt>
                <c:pt idx="9">
                  <c:v>967</c:v>
                </c:pt>
                <c:pt idx="12">
                  <c:v>998</c:v>
                </c:pt>
              </c:numCache>
            </c:numRef>
          </c:val>
          <c:extLst>
            <c:ext xmlns:c16="http://schemas.microsoft.com/office/drawing/2014/chart" uri="{C3380CC4-5D6E-409C-BE32-E72D297353CC}">
              <c16:uniqueId val="{00000006-68E5-47AA-9A77-988D47C313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412</c:v>
                </c:pt>
                <c:pt idx="3">
                  <c:v>449</c:v>
                </c:pt>
                <c:pt idx="6">
                  <c:v>527</c:v>
                </c:pt>
                <c:pt idx="9">
                  <c:v>527</c:v>
                </c:pt>
                <c:pt idx="12">
                  <c:v>493</c:v>
                </c:pt>
              </c:numCache>
            </c:numRef>
          </c:val>
          <c:extLst>
            <c:ext xmlns:c16="http://schemas.microsoft.com/office/drawing/2014/chart" uri="{C3380CC4-5D6E-409C-BE32-E72D297353CC}">
              <c16:uniqueId val="{00000007-68E5-47AA-9A77-988D47C313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4736</c:v>
                </c:pt>
                <c:pt idx="3">
                  <c:v>4843</c:v>
                </c:pt>
                <c:pt idx="6">
                  <c:v>4679</c:v>
                </c:pt>
                <c:pt idx="9">
                  <c:v>4236</c:v>
                </c:pt>
                <c:pt idx="12">
                  <c:v>3773</c:v>
                </c:pt>
              </c:numCache>
            </c:numRef>
          </c:val>
          <c:extLst>
            <c:ext xmlns:c16="http://schemas.microsoft.com/office/drawing/2014/chart" uri="{C3380CC4-5D6E-409C-BE32-E72D297353CC}">
              <c16:uniqueId val="{00000008-68E5-47AA-9A77-988D47C313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213</c:v>
                </c:pt>
                <c:pt idx="3">
                  <c:v>175</c:v>
                </c:pt>
                <c:pt idx="6">
                  <c:v>141</c:v>
                </c:pt>
                <c:pt idx="9">
                  <c:v>112</c:v>
                </c:pt>
                <c:pt idx="12">
                  <c:v>77</c:v>
                </c:pt>
              </c:numCache>
            </c:numRef>
          </c:val>
          <c:extLst>
            <c:ext xmlns:c16="http://schemas.microsoft.com/office/drawing/2014/chart" uri="{C3380CC4-5D6E-409C-BE32-E72D297353CC}">
              <c16:uniqueId val="{00000009-68E5-47AA-9A77-988D47C313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4620</c:v>
                </c:pt>
                <c:pt idx="3">
                  <c:v>4444</c:v>
                </c:pt>
                <c:pt idx="6">
                  <c:v>4238</c:v>
                </c:pt>
                <c:pt idx="9">
                  <c:v>4331</c:v>
                </c:pt>
                <c:pt idx="12">
                  <c:v>4168</c:v>
                </c:pt>
              </c:numCache>
            </c:numRef>
          </c:val>
          <c:extLst>
            <c:ext xmlns:c16="http://schemas.microsoft.com/office/drawing/2014/chart" uri="{C3380CC4-5D6E-409C-BE32-E72D297353CC}">
              <c16:uniqueId val="{0000000A-68E5-47AA-9A77-988D47C313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1789</c:v>
                </c:pt>
                <c:pt idx="2">
                  <c:v>#N/A</c:v>
                </c:pt>
                <c:pt idx="3">
                  <c:v>#N/A</c:v>
                </c:pt>
                <c:pt idx="4">
                  <c:v>2132</c:v>
                </c:pt>
                <c:pt idx="5">
                  <c:v>#N/A</c:v>
                </c:pt>
                <c:pt idx="6">
                  <c:v>#N/A</c:v>
                </c:pt>
                <c:pt idx="7">
                  <c:v>1751</c:v>
                </c:pt>
                <c:pt idx="8">
                  <c:v>#N/A</c:v>
                </c:pt>
                <c:pt idx="9">
                  <c:v>#N/A</c:v>
                </c:pt>
                <c:pt idx="10">
                  <c:v>1699</c:v>
                </c:pt>
                <c:pt idx="11">
                  <c:v>#N/A</c:v>
                </c:pt>
                <c:pt idx="12">
                  <c:v>#N/A</c:v>
                </c:pt>
                <c:pt idx="13">
                  <c:v>1338</c:v>
                </c:pt>
                <c:pt idx="14">
                  <c:v>#N/A</c:v>
                </c:pt>
              </c:numCache>
            </c:numRef>
          </c:val>
          <c:smooth val="0"/>
          <c:extLst>
            <c:ext xmlns:c16="http://schemas.microsoft.com/office/drawing/2014/chart" uri="{C3380CC4-5D6E-409C-BE32-E72D297353CC}">
              <c16:uniqueId val="{0000000B-68E5-47AA-9A77-988D47C313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numRef>
              <c:f>データシート!$B$71:$D$71</c:f>
              <c:numCache>
                <c:formatCode>General</c:formatCode>
                <c:ptCount val="3"/>
                <c:pt idx="0">
                  <c:v>0</c:v>
                </c:pt>
                <c:pt idx="1">
                  <c:v>0</c:v>
                </c:pt>
                <c:pt idx="2">
                  <c:v>0</c:v>
                </c:pt>
              </c:numCache>
            </c:numRef>
          </c:cat>
          <c:val>
            <c:numRef>
              <c:f>データシート!$B$72:$D$72</c:f>
              <c:numCache>
                <c:formatCode>#,##0;"▲ "#,##0</c:formatCode>
                <c:ptCount val="3"/>
                <c:pt idx="0">
                  <c:v>0</c:v>
                </c:pt>
                <c:pt idx="1">
                  <c:v>0</c:v>
                </c:pt>
                <c:pt idx="2">
                  <c:v>0</c:v>
                </c:pt>
              </c:numCache>
            </c:numRef>
          </c:val>
          <c:extLst>
            <c:ext xmlns:c16="http://schemas.microsoft.com/office/drawing/2014/chart" uri="{C3380CC4-5D6E-409C-BE32-E72D297353CC}">
              <c16:uniqueId val="{00000000-02A5-4F17-BAB9-5BF61E64B1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numRef>
              <c:f>データシート!$B$71:$D$71</c:f>
              <c:numCache>
                <c:formatCode>General</c:formatCode>
                <c:ptCount val="3"/>
                <c:pt idx="0">
                  <c:v>0</c:v>
                </c:pt>
                <c:pt idx="1">
                  <c:v>0</c:v>
                </c:pt>
                <c:pt idx="2">
                  <c:v>0</c:v>
                </c:pt>
              </c:numCache>
            </c:num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2A5-4F17-BAB9-5BF61E64B144}"/>
            </c:ext>
          </c:extLst>
        </c:ser>
        <c:ser>
          <c:idx val="1"/>
          <c:order val="2"/>
          <c:tx>
            <c:strRef>
              <c:f>データシート!$A$74</c:f>
              <c:strCache>
                <c:ptCount val="1"/>
                <c:pt idx="0">
                  <c:v>その他特定目的基金</c:v>
                </c:pt>
              </c:strCache>
            </c:strRef>
          </c:tx>
          <c:spPr>
            <a:solidFill>
              <a:srgbClr val="2E75B6"/>
            </a:solidFill>
            <a:ln>
              <a:noFill/>
            </a:ln>
          </c:spPr>
          <c:invertIfNegative val="0"/>
          <c:cat>
            <c:numRef>
              <c:f>データシート!$B$71:$D$71</c:f>
              <c:numCache>
                <c:formatCode>General</c:formatCode>
                <c:ptCount val="3"/>
                <c:pt idx="0">
                  <c:v>0</c:v>
                </c:pt>
                <c:pt idx="1">
                  <c:v>0</c:v>
                </c:pt>
                <c:pt idx="2">
                  <c:v>0</c:v>
                </c:pt>
              </c:numCache>
            </c:numRef>
          </c:cat>
          <c:val>
            <c:numRef>
              <c:f>データシート!$B$74:$D$74</c:f>
              <c:numCache>
                <c:formatCode>#,##0;"▲ "#,##0</c:formatCode>
                <c:ptCount val="3"/>
                <c:pt idx="0">
                  <c:v>0</c:v>
                </c:pt>
                <c:pt idx="1">
                  <c:v>0</c:v>
                </c:pt>
                <c:pt idx="2">
                  <c:v>0</c:v>
                </c:pt>
              </c:numCache>
            </c:numRef>
          </c:val>
          <c:extLst>
            <c:ext xmlns:c16="http://schemas.microsoft.com/office/drawing/2014/chart" uri="{C3380CC4-5D6E-409C-BE32-E72D297353CC}">
              <c16:uniqueId val="{00000002-02A5-4F17-BAB9-5BF61E64B1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元利償還金等において、前年対比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百万円の増となった。一部事務組合におけるごみ処理施設の起債償還が開始したことによる負担金の増が大きい。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新規事業に対する地方債発行の抑制や、計画的な繰上償還を行い、健全化に努める。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将来負担額において、一般会計に係る地方債の現在高、公営企業債等繰入見込額が全体の約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％を占めている。一般会計等に係る地方債の現在高においては、計画的に繰上償還をおこなっていることにより前年度比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今後も公営企業の経営健全化への取組等を進めていく一方、充当可能財源等の確保にも努めていく。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3097D7F6-2F9C-455A-954B-E93DF47B14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206972D2-D2F9-4330-AED7-0F4D21752B4E}"/>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5AEC9E91-9425-4F8C-B4C5-8C0BE8EC5E4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6F1C906A-E09C-4DF6-8881-A72511CD20E6}"/>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B2EC894A-C369-4C5C-9805-E78ADBA71CD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CDEA1B09-7D57-458E-8F25-18DB1E56776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EF38B093-FCC0-48A1-9FE0-51D3371B2443}"/>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ECB1CEE-0E7D-4C94-899B-572602F43D0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24934EF3-1BDD-4F4D-B1F9-6FEEA654A598}"/>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4E87C232-3ED7-4C87-9A4D-9DAE0D4AB198}"/>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2ED32D63-A727-4E15-8692-7C043550A95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百万円で、令和３年度の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百万円の減少となった。これは、役場庁舎のネットワーク再構築のために高度情報化基金の取り崩しを行ったことが大きい。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計画的な積立を行っていくとともに、各基金の目的に沿って活用していく。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33987A31-F2B7-4895-8031-C714853BA156}"/>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3CF8F0F-0490-441F-BF76-35FE7740BB7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AB3B9F95-2EA5-48BE-A7E6-DF5C2A836C1D}"/>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・公共施設等整備基金：飯島町公共施設等総合管理計画に沿い、公共施設の改修やインフラ施設の長寿命化に活用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・地域福祉基金：地域福祉基盤強化のため、福祉施設や付帯施設の強化や地域医療の先端を担う開業支援事業に活用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・高度情報化基金：庁舎内の情報処理機器の更新・増設や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の設備改修等に活用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・ふるさといいじま応援基金：「ふるさといいじま応援寄付金」を原資に、個性あるふるさとづくりに資するため、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子育て支援や飯島町の夢の実現等に活用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・海外派遣国際交流事業基金：学生の人材育成のため、海外派遣国際交流事業に活用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・公共施設等整備基金：今後の公共室の改修やインフラ施設の長寿命化等に備え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百万円を積立てを行ったため、増加した。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・高度情報化基金：庁内ネットワーク再構築のため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・ふるさといいじま応援寄付金：寄付者への返礼品等事業費に充てるため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特定の財政支出に備えるため今後も計画的な積立を行うとともに、各基金の目的に沿って活用していく。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C19A7701-DF3C-491C-8E7C-D55B1321CECE}"/>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B105DAC0-E9BF-4A5B-AB57-BD7806258412}"/>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7A64EABA-5E78-48A7-AE10-9DA03C43F061}"/>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百万円の減となっている。定住施策関連の補助金の財源として取り崩しを行ったことが主な要因である。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町の第６次総合計画に基づき、財政調整基金の残高が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憶円程度となるよう引き続き維持し、財政状況の急激な変化へ備える。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4B1EBA4E-AA2D-4649-ACD0-B4E9E5B02F1F}"/>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8EB472E4-6179-494A-A309-934F136A7BBD}"/>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1D73366F-1989-4896-A93D-DA637A9273B3}"/>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百万円の増となっている。これは、繰上償還を含む起債償還のために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万円取り崩しを行ったが、今後の起債償還のため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万円の積立てを行ったためである。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令和４年度より償還のピークを迎えているため、財政状況を見ながら計画的に積立を行っていく。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8FC32EB4-8905-46FA-8074-6C13D93339A3}"/>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9,078
8,756
86.96
6,542,398
6,281,230
162,155
3,688,280
4,167,614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前年度の数値より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ポイント減となった。しかし、町民税や固定資産税等の税収は、増加したため引き続き徴税等の徴収強化に取り組み、財政基盤の強化に努める。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79022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65617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38805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38805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44749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臨時財政対策債の減少により前年度数値より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が類似団体平均と比較して低い水準を維持している。今後も事業の精査を行うとともに、一般財源負担の軽減や経常経費の削減を意識した予算に努め、安定で自律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129159</xdr:rowOff>
    </xdr:from>
    <xdr:to>
      <xdr:col>23</xdr:col>
      <xdr:colOff>133350</xdr:colOff>
      <xdr:row>61</xdr:row>
      <xdr:rowOff>34925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16159"/>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129159</xdr:rowOff>
    </xdr:from>
    <xdr:to>
      <xdr:col>19</xdr:col>
      <xdr:colOff>133350</xdr:colOff>
      <xdr:row>62</xdr:row>
      <xdr:rowOff>3429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16159"/>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133858</xdr:rowOff>
    </xdr:from>
    <xdr:to>
      <xdr:col>15</xdr:col>
      <xdr:colOff>82550</xdr:colOff>
      <xdr:row>62</xdr:row>
      <xdr:rowOff>3429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92308"/>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61</xdr:row>
      <xdr:rowOff>133858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2957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155575</xdr:rowOff>
    </xdr:from>
    <xdr:to>
      <xdr:col>23</xdr:col>
      <xdr:colOff>184150</xdr:colOff>
      <xdr:row>61</xdr:row>
      <xdr:rowOff>85725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78359</xdr:rowOff>
    </xdr:from>
    <xdr:to>
      <xdr:col>19</xdr:col>
      <xdr:colOff>184150</xdr:colOff>
      <xdr:row>61</xdr:row>
      <xdr:rowOff>8509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18686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34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124079</xdr:rowOff>
    </xdr:from>
    <xdr:to>
      <xdr:col>15</xdr:col>
      <xdr:colOff>133350</xdr:colOff>
      <xdr:row>62</xdr:row>
      <xdr:rowOff>54229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64406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5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83058</xdr:rowOff>
    </xdr:from>
    <xdr:to>
      <xdr:col>11</xdr:col>
      <xdr:colOff>82550</xdr:colOff>
      <xdr:row>62</xdr:row>
      <xdr:rowOff>13208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主に人件費及び物件費が増加したことにより、前年度数値より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円増加しているが、依然として類似団体平均より低い水準を維持している。これは、指定管理者制度による管理委託等の効果が考えられる。今後も事務の執行に係る経費を精査し、健全財政の継続に努める。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70141</xdr:rowOff>
    </xdr:from>
    <xdr:to>
      <xdr:col>23</xdr:col>
      <xdr:colOff>133350</xdr:colOff>
      <xdr:row>81</xdr:row>
      <xdr:rowOff>80087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57591"/>
          <a:ext cx="838200" cy="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58896</xdr:rowOff>
    </xdr:from>
    <xdr:to>
      <xdr:col>19</xdr:col>
      <xdr:colOff>133350</xdr:colOff>
      <xdr:row>81</xdr:row>
      <xdr:rowOff>70141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46346"/>
          <a:ext cx="889000" cy="1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58896</xdr:rowOff>
    </xdr:from>
    <xdr:to>
      <xdr:col>15</xdr:col>
      <xdr:colOff>82550</xdr:colOff>
      <xdr:row>81</xdr:row>
      <xdr:rowOff>59220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46346"/>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47913</xdr:rowOff>
    </xdr:from>
    <xdr:to>
      <xdr:col>11</xdr:col>
      <xdr:colOff>31750</xdr:colOff>
      <xdr:row>81</xdr:row>
      <xdr:rowOff>59220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35363"/>
          <a:ext cx="889000" cy="1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29287</xdr:rowOff>
    </xdr:from>
    <xdr:to>
      <xdr:col>23</xdr:col>
      <xdr:colOff>184150</xdr:colOff>
      <xdr:row>81</xdr:row>
      <xdr:rowOff>130887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1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122014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19341</xdr:rowOff>
    </xdr:from>
    <xdr:to>
      <xdr:col>19</xdr:col>
      <xdr:colOff>184150</xdr:colOff>
      <xdr:row>81</xdr:row>
      <xdr:rowOff>120941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131118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75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8096</xdr:rowOff>
    </xdr:from>
    <xdr:to>
      <xdr:col>15</xdr:col>
      <xdr:colOff>133350</xdr:colOff>
      <xdr:row>81</xdr:row>
      <xdr:rowOff>109696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9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119873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6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8420</xdr:rowOff>
    </xdr:from>
    <xdr:to>
      <xdr:col>11</xdr:col>
      <xdr:colOff>82550</xdr:colOff>
      <xdr:row>81</xdr:row>
      <xdr:rowOff>110020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9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120197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168563</xdr:rowOff>
    </xdr:from>
    <xdr:to>
      <xdr:col>7</xdr:col>
      <xdr:colOff>31750</xdr:colOff>
      <xdr:row>81</xdr:row>
      <xdr:rowOff>98713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108890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5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経験年数階層の変動等により前年比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ポイントの減となり、類似団体平均、全国平均を下回っている。引き続き、町の第６次総合計画及び行財政改革プラン等に沿って事務事業の見直し及び人件費の平準化に努める。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149578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8435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160161</xdr:rowOff>
    </xdr:from>
    <xdr:to>
      <xdr:col>77</xdr:col>
      <xdr:colOff>44450</xdr:colOff>
      <xdr:row>84</xdr:row>
      <xdr:rowOff>149578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9051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162984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390511"/>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45155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647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39105</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6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新規事業の増加等により年々増加しており、過去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年間で最も多い結果となった。今後も町の第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次総合計画に基づき、適正な定員管理に努める。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82623</xdr:rowOff>
    </xdr:from>
    <xdr:to>
      <xdr:col>81</xdr:col>
      <xdr:colOff>44450</xdr:colOff>
      <xdr:row>60</xdr:row>
      <xdr:rowOff>106752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6962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78486</xdr:rowOff>
    </xdr:from>
    <xdr:to>
      <xdr:col>77</xdr:col>
      <xdr:colOff>44450</xdr:colOff>
      <xdr:row>60</xdr:row>
      <xdr:rowOff>82623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65486"/>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68145</xdr:rowOff>
    </xdr:from>
    <xdr:to>
      <xdr:col>72</xdr:col>
      <xdr:colOff>203200</xdr:colOff>
      <xdr:row>60</xdr:row>
      <xdr:rowOff>78486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5514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64698</xdr:rowOff>
    </xdr:from>
    <xdr:to>
      <xdr:col>68</xdr:col>
      <xdr:colOff>152400</xdr:colOff>
      <xdr:row>60</xdr:row>
      <xdr:rowOff>68145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5169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55952</xdr:rowOff>
    </xdr:from>
    <xdr:to>
      <xdr:col>81</xdr:col>
      <xdr:colOff>95250</xdr:colOff>
      <xdr:row>60</xdr:row>
      <xdr:rowOff>157552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72479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31823</xdr:rowOff>
    </xdr:from>
    <xdr:to>
      <xdr:col>77</xdr:col>
      <xdr:colOff>95250</xdr:colOff>
      <xdr:row>60</xdr:row>
      <xdr:rowOff>133423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143600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87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27686</xdr:rowOff>
    </xdr:from>
    <xdr:to>
      <xdr:col>73</xdr:col>
      <xdr:colOff>44450</xdr:colOff>
      <xdr:row>60</xdr:row>
      <xdr:rowOff>129286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139463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17345</xdr:rowOff>
    </xdr:from>
    <xdr:to>
      <xdr:col>68</xdr:col>
      <xdr:colOff>203200</xdr:colOff>
      <xdr:row>60</xdr:row>
      <xdr:rowOff>118945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0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129122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7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13898</xdr:rowOff>
    </xdr:from>
    <xdr:to>
      <xdr:col>64</xdr:col>
      <xdr:colOff>152400</xdr:colOff>
      <xdr:row>60</xdr:row>
      <xdr:rowOff>115498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125675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6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臨時財政対策債の減、学校給食センターの改築事業に係る学校教育施設等整備事業債の完了等による発行額の減により前年度数値より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ポイントの減となった。今後も新規事業に対する地方債発行の抑制を行うとともに、計画的な繰上償還に努める。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148590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1490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15748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780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15748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2021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114808</xdr:rowOff>
    </xdr:from>
    <xdr:to>
      <xdr:col>68</xdr:col>
      <xdr:colOff>152400</xdr:colOff>
      <xdr:row>42</xdr:row>
      <xdr:rowOff>1270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14425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64008</xdr:rowOff>
    </xdr:from>
    <xdr:to>
      <xdr:col>64</xdr:col>
      <xdr:colOff>152400</xdr:colOff>
      <xdr:row>41</xdr:row>
      <xdr:rowOff>165608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150385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公営企業債等繰入見込の減少、一般会計の地方債の現在高の減少により前年度数値より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ポイントの減少となった。しかし今後、地方債残高においては下水道事業への繰出し増加が見込まれる。将来世代への負担を少しでも軽減するよう、事業の厳選を行い。財政の健全化に努める。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53763</xdr:rowOff>
    </xdr:from>
    <xdr:to>
      <xdr:col>81</xdr:col>
      <xdr:colOff>44450</xdr:colOff>
      <xdr:row>17</xdr:row>
      <xdr:rowOff>665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796963"/>
          <a:ext cx="8382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665</xdr:rowOff>
    </xdr:from>
    <xdr:to>
      <xdr:col>77</xdr:col>
      <xdr:colOff>44450</xdr:colOff>
      <xdr:row>17</xdr:row>
      <xdr:rowOff>75353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915315"/>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75353</xdr:rowOff>
    </xdr:from>
    <xdr:to>
      <xdr:col>72</xdr:col>
      <xdr:colOff>203200</xdr:colOff>
      <xdr:row>18</xdr:row>
      <xdr:rowOff>118775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990003"/>
          <a:ext cx="889000" cy="2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141998</xdr:rowOff>
    </xdr:from>
    <xdr:to>
      <xdr:col>68</xdr:col>
      <xdr:colOff>152400</xdr:colOff>
      <xdr:row>18</xdr:row>
      <xdr:rowOff>118775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056648"/>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2963</xdr:rowOff>
    </xdr:from>
    <xdr:to>
      <xdr:col>81</xdr:col>
      <xdr:colOff>95250</xdr:colOff>
      <xdr:row>16</xdr:row>
      <xdr:rowOff>104563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146490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1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121315</xdr:rowOff>
    </xdr:from>
    <xdr:to>
      <xdr:col>77</xdr:col>
      <xdr:colOff>95250</xdr:colOff>
      <xdr:row>17</xdr:row>
      <xdr:rowOff>51465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8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36242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95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24553</xdr:rowOff>
    </xdr:from>
    <xdr:to>
      <xdr:col>73</xdr:col>
      <xdr:colOff>44450</xdr:colOff>
      <xdr:row>17</xdr:row>
      <xdr:rowOff>126153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110930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67975</xdr:rowOff>
    </xdr:from>
    <xdr:to>
      <xdr:col>68</xdr:col>
      <xdr:colOff>203200</xdr:colOff>
      <xdr:row>18</xdr:row>
      <xdr:rowOff>169575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1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154352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2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91198</xdr:rowOff>
    </xdr:from>
    <xdr:to>
      <xdr:col>64</xdr:col>
      <xdr:colOff>152400</xdr:colOff>
      <xdr:row>18</xdr:row>
      <xdr:rowOff>21348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6125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9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9,078
8,756
86.96
6,542,398
6,281,230
162,155
3,688,280
4,167,614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保育園の会計年度任用職員が要支援児童の受け入れ等による業務量の増に比例して増加しているため、前年度数値と比べて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飯島町定員管理計画に基づき、正規職員の適正な配置と計画的な採用により、会計年度任用職員の抑制に努め、また事務事業量等の精査を行い、業務の外部発注などにより、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124714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52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38</xdr:row>
      <xdr:rowOff>8128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952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38</xdr:row>
      <xdr:rowOff>8128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43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病児・病後児保育の委託料の増加等により前年度より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ポイントの増となったものの、類似団体順位では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位と依然として低い水準を維持している。今後も引続き各業務内容の精査を行うとともに、細部を含めて経費削減に努める。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89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15</xdr:row>
      <xdr:rowOff>16510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89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88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31750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9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68580</xdr:rowOff>
    </xdr:from>
    <xdr:to>
      <xdr:col>82</xdr:col>
      <xdr:colOff>158750</xdr:colOff>
      <xdr:row>14</xdr:row>
      <xdr:rowOff>170180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85107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137160</xdr:rowOff>
    </xdr:from>
    <xdr:to>
      <xdr:col>74</xdr:col>
      <xdr:colOff>31750</xdr:colOff>
      <xdr:row>15</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77487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世帯への臨時特別給付金の終了により、減となった一方で障がい福祉サービス給付費や福祉医療給付金が増となったため前年度数値と横ばいの数値となった。今後も障がい者自立支援事業、在宅老人福祉事業等の増加により、費用の増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07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59</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128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10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国民健康保険特別会計への繰出金、下水道事業会計への出資金の増加により前年度数値より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ポイント増となったが、依然として類似団体平均を下回っている。公営企業会計においては、経営健全化へ引き続き取り組み、各種料金の適正化を図る。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8890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15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77470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38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57</xdr:row>
      <xdr:rowOff>115570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0722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57</xdr:row>
      <xdr:rowOff>115570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5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交付金を活用したコロナ及び物価高騰対策の「くらし復興券」事業のほか、町単独の定住関連施策として創設したマイホーム取得補助金により増となった。今後は町単独補助金等の効果を検証し、必要な見直し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78994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952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952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37</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306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繰上償還計画に基づき繰上償還を行ったものの前年度より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新規事業に対する地方債の抑制を行うとともに、繰上償還を引き続き実施し、公債費負担の軽減に努める。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96520</xdr:rowOff>
    </xdr:from>
    <xdr:to>
      <xdr:col>24</xdr:col>
      <xdr:colOff>25400</xdr:colOff>
      <xdr:row>75</xdr:row>
      <xdr:rowOff>130810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552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96520</xdr:rowOff>
    </xdr:from>
    <xdr:to>
      <xdr:col>19</xdr:col>
      <xdr:colOff>187325</xdr:colOff>
      <xdr:row>75</xdr:row>
      <xdr:rowOff>146050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55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76</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04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200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45720</xdr:rowOff>
    </xdr:from>
    <xdr:to>
      <xdr:col>20</xdr:col>
      <xdr:colOff>38100</xdr:colOff>
      <xdr:row>75</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157497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85107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補助費の増加により前年度数値より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ポイント増加している。類似団体数値よりは、下回っているため今後も経費削減に取り組み、柔軟性のある財政運営に努める。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124713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02337"/>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77</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02337"/>
          <a:ext cx="889000" cy="17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8128</xdr:rowOff>
    </xdr:from>
    <xdr:to>
      <xdr:col>73</xdr:col>
      <xdr:colOff>180975</xdr:colOff>
      <xdr:row>77</xdr:row>
      <xdr:rowOff>76708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0977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8128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70915"/>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73913</xdr:rowOff>
    </xdr:from>
    <xdr:to>
      <xdr:col>82</xdr:col>
      <xdr:colOff>158750</xdr:colOff>
      <xdr:row>77</xdr:row>
      <xdr:rowOff>4063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90440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4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25908</xdr:rowOff>
    </xdr:from>
    <xdr:to>
      <xdr:col>74</xdr:col>
      <xdr:colOff>31750</xdr:colOff>
      <xdr:row>77</xdr:row>
      <xdr:rowOff>127508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137685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9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128778</xdr:rowOff>
    </xdr:from>
    <xdr:to>
      <xdr:col>69</xdr:col>
      <xdr:colOff>142875</xdr:colOff>
      <xdr:row>77</xdr:row>
      <xdr:rowOff>58928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69105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15794</xdr:rowOff>
    </xdr:from>
    <xdr:to>
      <xdr:col>29</xdr:col>
      <xdr:colOff>127000</xdr:colOff>
      <xdr:row>18</xdr:row>
      <xdr:rowOff>64440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49519"/>
          <a:ext cx="647700" cy="48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64440</xdr:rowOff>
    </xdr:from>
    <xdr:to>
      <xdr:col>26</xdr:col>
      <xdr:colOff>50800</xdr:colOff>
      <xdr:row>18</xdr:row>
      <xdr:rowOff>118024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98165"/>
          <a:ext cx="698500" cy="5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97404</xdr:rowOff>
    </xdr:from>
    <xdr:to>
      <xdr:col>22</xdr:col>
      <xdr:colOff>114300</xdr:colOff>
      <xdr:row>18</xdr:row>
      <xdr:rowOff>118024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31129"/>
          <a:ext cx="698500" cy="20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97404</xdr:rowOff>
    </xdr:from>
    <xdr:to>
      <xdr:col>18</xdr:col>
      <xdr:colOff>177800</xdr:colOff>
      <xdr:row>18</xdr:row>
      <xdr:rowOff>146772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31129"/>
          <a:ext cx="698500" cy="49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136444</xdr:rowOff>
    </xdr:from>
    <xdr:to>
      <xdr:col>29</xdr:col>
      <xdr:colOff>177800</xdr:colOff>
      <xdr:row>18</xdr:row>
      <xdr:rowOff>66594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98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108521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7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13640</xdr:rowOff>
    </xdr:from>
    <xdr:to>
      <xdr:col>26</xdr:col>
      <xdr:colOff>101600</xdr:colOff>
      <xdr:row>18</xdr:row>
      <xdr:rowOff>115240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47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100017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33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67224</xdr:rowOff>
    </xdr:from>
    <xdr:to>
      <xdr:col>22</xdr:col>
      <xdr:colOff>165100</xdr:colOff>
      <xdr:row>18</xdr:row>
      <xdr:rowOff>168824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0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153601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8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46604</xdr:rowOff>
    </xdr:from>
    <xdr:to>
      <xdr:col>19</xdr:col>
      <xdr:colOff>38100</xdr:colOff>
      <xdr:row>18</xdr:row>
      <xdr:rowOff>148204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8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132981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6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95972</xdr:rowOff>
    </xdr:from>
    <xdr:to>
      <xdr:col>15</xdr:col>
      <xdr:colOff>101600</xdr:colOff>
      <xdr:row>19</xdr:row>
      <xdr:rowOff>26122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2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10899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342341</xdr:rowOff>
    </xdr:from>
    <xdr:to>
      <xdr:col>29</xdr:col>
      <xdr:colOff>127000</xdr:colOff>
      <xdr:row>36</xdr:row>
      <xdr:rowOff>59868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52691"/>
          <a:ext cx="647700" cy="60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2794</xdr:rowOff>
    </xdr:from>
    <xdr:to>
      <xdr:col>26</xdr:col>
      <xdr:colOff>50800</xdr:colOff>
      <xdr:row>36</xdr:row>
      <xdr:rowOff>59868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56044"/>
          <a:ext cx="698500" cy="57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332544</xdr:rowOff>
    </xdr:from>
    <xdr:to>
      <xdr:col>22</xdr:col>
      <xdr:colOff>114300</xdr:colOff>
      <xdr:row>36</xdr:row>
      <xdr:rowOff>2794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42894"/>
          <a:ext cx="698500" cy="13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332544</xdr:rowOff>
    </xdr:from>
    <xdr:to>
      <xdr:col>18</xdr:col>
      <xdr:colOff>177800</xdr:colOff>
      <xdr:row>36</xdr:row>
      <xdr:rowOff>30302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42894"/>
          <a:ext cx="698500" cy="40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291541</xdr:rowOff>
    </xdr:from>
    <xdr:to>
      <xdr:col>29</xdr:col>
      <xdr:colOff>177800</xdr:colOff>
      <xdr:row>36</xdr:row>
      <xdr:rowOff>50241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0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263618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7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9068</xdr:rowOff>
    </xdr:from>
    <xdr:to>
      <xdr:col>26</xdr:col>
      <xdr:colOff>101600</xdr:colOff>
      <xdr:row>36</xdr:row>
      <xdr:rowOff>110668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62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95445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48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294894</xdr:rowOff>
    </xdr:from>
    <xdr:to>
      <xdr:col>22</xdr:col>
      <xdr:colOff>165100</xdr:colOff>
      <xdr:row>36</xdr:row>
      <xdr:rowOff>53594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05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38371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281744</xdr:rowOff>
    </xdr:from>
    <xdr:to>
      <xdr:col>19</xdr:col>
      <xdr:colOff>38100</xdr:colOff>
      <xdr:row>36</xdr:row>
      <xdr:rowOff>40444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9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50621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322402</xdr:rowOff>
    </xdr:from>
    <xdr:to>
      <xdr:col>15</xdr:col>
      <xdr:colOff>101600</xdr:colOff>
      <xdr:row>36</xdr:row>
      <xdr:rowOff>81102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32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91279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9,078
8,756
86.96
6,542,398
6,281,230
162,155
3,688,280
4,167,614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103380</xdr:rowOff>
    </xdr:from>
    <xdr:to>
      <xdr:col>24</xdr:col>
      <xdr:colOff>63500</xdr:colOff>
      <xdr:row>37</xdr:row>
      <xdr:rowOff>169921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47030"/>
          <a:ext cx="838200" cy="6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169921</xdr:rowOff>
    </xdr:from>
    <xdr:to>
      <xdr:col>19</xdr:col>
      <xdr:colOff>177800</xdr:colOff>
      <xdr:row>38</xdr:row>
      <xdr:rowOff>38293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13571"/>
          <a:ext cx="889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38293</xdr:rowOff>
    </xdr:from>
    <xdr:to>
      <xdr:col>15</xdr:col>
      <xdr:colOff>50800</xdr:colOff>
      <xdr:row>39</xdr:row>
      <xdr:rowOff>729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53393"/>
          <a:ext cx="889000" cy="13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729</xdr:rowOff>
    </xdr:from>
    <xdr:to>
      <xdr:col>10</xdr:col>
      <xdr:colOff>114300</xdr:colOff>
      <xdr:row>39</xdr:row>
      <xdr:rowOff>40341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687279"/>
          <a:ext cx="889000" cy="3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52580</xdr:rowOff>
    </xdr:from>
    <xdr:to>
      <xdr:col>24</xdr:col>
      <xdr:colOff>114300</xdr:colOff>
      <xdr:row>37</xdr:row>
      <xdr:rowOff>154180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31007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7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119121</xdr:rowOff>
    </xdr:from>
    <xdr:to>
      <xdr:col>20</xdr:col>
      <xdr:colOff>38100</xdr:colOff>
      <xdr:row>38</xdr:row>
      <xdr:rowOff>49271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40398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55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158943</xdr:rowOff>
    </xdr:from>
    <xdr:to>
      <xdr:col>15</xdr:col>
      <xdr:colOff>101600</xdr:colOff>
      <xdr:row>38</xdr:row>
      <xdr:rowOff>89093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0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80220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59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121379</xdr:rowOff>
    </xdr:from>
    <xdr:to>
      <xdr:col>10</xdr:col>
      <xdr:colOff>165100</xdr:colOff>
      <xdr:row>39</xdr:row>
      <xdr:rowOff>51529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42656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2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160991</xdr:rowOff>
    </xdr:from>
    <xdr:to>
      <xdr:col>6</xdr:col>
      <xdr:colOff>38100</xdr:colOff>
      <xdr:row>39</xdr:row>
      <xdr:rowOff>91141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7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82268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22769</xdr:rowOff>
    </xdr:from>
    <xdr:to>
      <xdr:col>24</xdr:col>
      <xdr:colOff>63500</xdr:colOff>
      <xdr:row>59</xdr:row>
      <xdr:rowOff>22913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138319"/>
          <a:ext cx="8382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22769</xdr:rowOff>
    </xdr:from>
    <xdr:to>
      <xdr:col>19</xdr:col>
      <xdr:colOff>177800</xdr:colOff>
      <xdr:row>59</xdr:row>
      <xdr:rowOff>26191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138319"/>
          <a:ext cx="8890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10709</xdr:rowOff>
    </xdr:from>
    <xdr:to>
      <xdr:col>15</xdr:col>
      <xdr:colOff>50800</xdr:colOff>
      <xdr:row>59</xdr:row>
      <xdr:rowOff>26191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126259"/>
          <a:ext cx="889000" cy="1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10709</xdr:rowOff>
    </xdr:from>
    <xdr:to>
      <xdr:col>10</xdr:col>
      <xdr:colOff>114300</xdr:colOff>
      <xdr:row>59</xdr:row>
      <xdr:rowOff>19149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126259"/>
          <a:ext cx="889000" cy="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143563</xdr:rowOff>
    </xdr:from>
    <xdr:to>
      <xdr:col>24</xdr:col>
      <xdr:colOff>114300</xdr:colOff>
      <xdr:row>59</xdr:row>
      <xdr:rowOff>73713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58490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1000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143419</xdr:rowOff>
    </xdr:from>
    <xdr:to>
      <xdr:col>20</xdr:col>
      <xdr:colOff>38100</xdr:colOff>
      <xdr:row>59</xdr:row>
      <xdr:rowOff>73569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64696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146841</xdr:rowOff>
    </xdr:from>
    <xdr:to>
      <xdr:col>15</xdr:col>
      <xdr:colOff>101600</xdr:colOff>
      <xdr:row>59</xdr:row>
      <xdr:rowOff>76991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9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68118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8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131359</xdr:rowOff>
    </xdr:from>
    <xdr:to>
      <xdr:col>10</xdr:col>
      <xdr:colOff>165100</xdr:colOff>
      <xdr:row>59</xdr:row>
      <xdr:rowOff>61509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7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52636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6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139799</xdr:rowOff>
    </xdr:from>
    <xdr:to>
      <xdr:col>6</xdr:col>
      <xdr:colOff>38100</xdr:colOff>
      <xdr:row>59</xdr:row>
      <xdr:rowOff>69949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8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61076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110275</xdr:rowOff>
    </xdr:from>
    <xdr:to>
      <xdr:col>24</xdr:col>
      <xdr:colOff>63500</xdr:colOff>
      <xdr:row>79</xdr:row>
      <xdr:rowOff>11308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83375"/>
          <a:ext cx="838200" cy="7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11308</xdr:rowOff>
    </xdr:from>
    <xdr:to>
      <xdr:col>19</xdr:col>
      <xdr:colOff>177800</xdr:colOff>
      <xdr:row>79</xdr:row>
      <xdr:rowOff>16894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55858"/>
          <a:ext cx="889000" cy="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957</xdr:rowOff>
    </xdr:from>
    <xdr:to>
      <xdr:col>15</xdr:col>
      <xdr:colOff>50800</xdr:colOff>
      <xdr:row>79</xdr:row>
      <xdr:rowOff>16894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45507"/>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139063</xdr:rowOff>
    </xdr:from>
    <xdr:to>
      <xdr:col>10</xdr:col>
      <xdr:colOff>114300</xdr:colOff>
      <xdr:row>79</xdr:row>
      <xdr:rowOff>957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12163"/>
          <a:ext cx="889000" cy="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59475</xdr:rowOff>
    </xdr:from>
    <xdr:to>
      <xdr:col>24</xdr:col>
      <xdr:colOff>114300</xdr:colOff>
      <xdr:row>78</xdr:row>
      <xdr:rowOff>161075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37902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131958</xdr:rowOff>
    </xdr:from>
    <xdr:to>
      <xdr:col>20</xdr:col>
      <xdr:colOff>38100</xdr:colOff>
      <xdr:row>79</xdr:row>
      <xdr:rowOff>62108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53235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9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137544</xdr:rowOff>
    </xdr:from>
    <xdr:to>
      <xdr:col>15</xdr:col>
      <xdr:colOff>101600</xdr:colOff>
      <xdr:row>79</xdr:row>
      <xdr:rowOff>67694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1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58821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0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121607</xdr:rowOff>
    </xdr:from>
    <xdr:to>
      <xdr:col>10</xdr:col>
      <xdr:colOff>165100</xdr:colOff>
      <xdr:row>79</xdr:row>
      <xdr:rowOff>51757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9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42884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8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88263</xdr:rowOff>
    </xdr:from>
    <xdr:to>
      <xdr:col>6</xdr:col>
      <xdr:colOff>38100</xdr:colOff>
      <xdr:row>79</xdr:row>
      <xdr:rowOff>18413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9540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5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111837</xdr:rowOff>
    </xdr:from>
    <xdr:to>
      <xdr:col>24</xdr:col>
      <xdr:colOff>63500</xdr:colOff>
      <xdr:row>96</xdr:row>
      <xdr:rowOff>102527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99587"/>
          <a:ext cx="838200" cy="16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111837</xdr:rowOff>
    </xdr:from>
    <xdr:to>
      <xdr:col>19</xdr:col>
      <xdr:colOff>177800</xdr:colOff>
      <xdr:row>97</xdr:row>
      <xdr:rowOff>52426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99587"/>
          <a:ext cx="889000" cy="28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52426</xdr:rowOff>
    </xdr:from>
    <xdr:to>
      <xdr:col>15</xdr:col>
      <xdr:colOff>50800</xdr:colOff>
      <xdr:row>97</xdr:row>
      <xdr:rowOff>56223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83076"/>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56223</xdr:rowOff>
    </xdr:from>
    <xdr:to>
      <xdr:col>10</xdr:col>
      <xdr:colOff>114300</xdr:colOff>
      <xdr:row>97</xdr:row>
      <xdr:rowOff>102197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86873"/>
          <a:ext cx="8890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51727</xdr:rowOff>
    </xdr:from>
    <xdr:to>
      <xdr:col>24</xdr:col>
      <xdr:colOff>114300</xdr:colOff>
      <xdr:row>96</xdr:row>
      <xdr:rowOff>153327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30154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61037</xdr:rowOff>
    </xdr:from>
    <xdr:to>
      <xdr:col>20</xdr:col>
      <xdr:colOff>38100</xdr:colOff>
      <xdr:row>95</xdr:row>
      <xdr:rowOff>162637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153764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1626</xdr:rowOff>
    </xdr:from>
    <xdr:to>
      <xdr:col>15</xdr:col>
      <xdr:colOff>101600</xdr:colOff>
      <xdr:row>97</xdr:row>
      <xdr:rowOff>103226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94353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5423</xdr:rowOff>
    </xdr:from>
    <xdr:to>
      <xdr:col>10</xdr:col>
      <xdr:colOff>165100</xdr:colOff>
      <xdr:row>97</xdr:row>
      <xdr:rowOff>107023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98150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2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51397</xdr:rowOff>
    </xdr:from>
    <xdr:to>
      <xdr:col>6</xdr:col>
      <xdr:colOff>38100</xdr:colOff>
      <xdr:row>97</xdr:row>
      <xdr:rowOff>152997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144124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165002</xdr:rowOff>
    </xdr:from>
    <xdr:to>
      <xdr:col>55</xdr:col>
      <xdr:colOff>0</xdr:colOff>
      <xdr:row>35</xdr:row>
      <xdr:rowOff>137094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94302"/>
          <a:ext cx="838200" cy="1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154746</xdr:rowOff>
    </xdr:from>
    <xdr:to>
      <xdr:col>50</xdr:col>
      <xdr:colOff>114300</xdr:colOff>
      <xdr:row>35</xdr:row>
      <xdr:rowOff>137094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41146"/>
          <a:ext cx="889000" cy="4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154746</xdr:rowOff>
    </xdr:from>
    <xdr:to>
      <xdr:col>45</xdr:col>
      <xdr:colOff>177800</xdr:colOff>
      <xdr:row>37</xdr:row>
      <xdr:rowOff>19502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41146"/>
          <a:ext cx="889000" cy="72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19502</xdr:rowOff>
    </xdr:from>
    <xdr:to>
      <xdr:col>41</xdr:col>
      <xdr:colOff>50800</xdr:colOff>
      <xdr:row>37</xdr:row>
      <xdr:rowOff>28468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63152"/>
          <a:ext cx="8890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114202</xdr:rowOff>
    </xdr:from>
    <xdr:to>
      <xdr:col>55</xdr:col>
      <xdr:colOff>50800</xdr:colOff>
      <xdr:row>35</xdr:row>
      <xdr:rowOff>44352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137079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9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86294</xdr:rowOff>
    </xdr:from>
    <xdr:to>
      <xdr:col>50</xdr:col>
      <xdr:colOff>165100</xdr:colOff>
      <xdr:row>36</xdr:row>
      <xdr:rowOff>16444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7571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103946</xdr:rowOff>
    </xdr:from>
    <xdr:to>
      <xdr:col>46</xdr:col>
      <xdr:colOff>38100</xdr:colOff>
      <xdr:row>33</xdr:row>
      <xdr:rowOff>34096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25223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8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140152</xdr:rowOff>
    </xdr:from>
    <xdr:to>
      <xdr:col>41</xdr:col>
      <xdr:colOff>101600</xdr:colOff>
      <xdr:row>37</xdr:row>
      <xdr:rowOff>70302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1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61429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0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149118</xdr:rowOff>
    </xdr:from>
    <xdr:to>
      <xdr:col>36</xdr:col>
      <xdr:colOff>165100</xdr:colOff>
      <xdr:row>37</xdr:row>
      <xdr:rowOff>79268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70395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1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148545</xdr:rowOff>
    </xdr:from>
    <xdr:to>
      <xdr:col>55</xdr:col>
      <xdr:colOff>0</xdr:colOff>
      <xdr:row>58</xdr:row>
      <xdr:rowOff>77271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21195"/>
          <a:ext cx="838200" cy="10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148545</xdr:rowOff>
    </xdr:from>
    <xdr:to>
      <xdr:col>50</xdr:col>
      <xdr:colOff>114300</xdr:colOff>
      <xdr:row>58</xdr:row>
      <xdr:rowOff>151649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21195"/>
          <a:ext cx="889000" cy="17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146848</xdr:rowOff>
    </xdr:from>
    <xdr:to>
      <xdr:col>45</xdr:col>
      <xdr:colOff>177800</xdr:colOff>
      <xdr:row>58</xdr:row>
      <xdr:rowOff>151649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90948"/>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146848</xdr:rowOff>
    </xdr:from>
    <xdr:to>
      <xdr:col>41</xdr:col>
      <xdr:colOff>50800</xdr:colOff>
      <xdr:row>59</xdr:row>
      <xdr:rowOff>15660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90948"/>
          <a:ext cx="889000" cy="4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26471</xdr:rowOff>
    </xdr:from>
    <xdr:to>
      <xdr:col>55</xdr:col>
      <xdr:colOff>50800</xdr:colOff>
      <xdr:row>58</xdr:row>
      <xdr:rowOff>128071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49348</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2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97745</xdr:rowOff>
    </xdr:from>
    <xdr:to>
      <xdr:col>50</xdr:col>
      <xdr:colOff>165100</xdr:colOff>
      <xdr:row>58</xdr:row>
      <xdr:rowOff>27895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44422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64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100849</xdr:rowOff>
    </xdr:from>
    <xdr:to>
      <xdr:col>46</xdr:col>
      <xdr:colOff>38100</xdr:colOff>
      <xdr:row>59</xdr:row>
      <xdr:rowOff>30999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22126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96048</xdr:rowOff>
    </xdr:from>
    <xdr:to>
      <xdr:col>41</xdr:col>
      <xdr:colOff>101600</xdr:colOff>
      <xdr:row>59</xdr:row>
      <xdr:rowOff>26198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17325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3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136310</xdr:rowOff>
    </xdr:from>
    <xdr:to>
      <xdr:col>36</xdr:col>
      <xdr:colOff>165100</xdr:colOff>
      <xdr:row>59</xdr:row>
      <xdr:rowOff>66460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8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57587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7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99357</xdr:rowOff>
    </xdr:from>
    <xdr:to>
      <xdr:col>55</xdr:col>
      <xdr:colOff>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72457"/>
          <a:ext cx="838200" cy="4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99357</xdr:rowOff>
    </xdr:from>
    <xdr:to>
      <xdr:col>50</xdr:col>
      <xdr:colOff>114300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72457"/>
          <a:ext cx="889000" cy="4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139133</xdr:rowOff>
    </xdr:from>
    <xdr:to>
      <xdr:col>45</xdr:col>
      <xdr:colOff>177800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12233"/>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139133</xdr:rowOff>
    </xdr:from>
    <xdr:to>
      <xdr:col>41</xdr:col>
      <xdr:colOff>50800</xdr:colOff>
      <xdr:row>78</xdr:row>
      <xdr:rowOff>139202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12233"/>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48557</xdr:rowOff>
    </xdr:from>
    <xdr:to>
      <xdr:col>50</xdr:col>
      <xdr:colOff>165100</xdr:colOff>
      <xdr:row>78</xdr:row>
      <xdr:rowOff>150157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141284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1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88333</xdr:rowOff>
    </xdr:from>
    <xdr:to>
      <xdr:col>41</xdr:col>
      <xdr:colOff>101600</xdr:colOff>
      <xdr:row>79</xdr:row>
      <xdr:rowOff>18483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6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9610</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2017" y="1355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88402</xdr:rowOff>
    </xdr:from>
    <xdr:to>
      <xdr:col>36</xdr:col>
      <xdr:colOff>165100</xdr:colOff>
      <xdr:row>79</xdr:row>
      <xdr:rowOff>18552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9679</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3017" y="13554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119872</xdr:rowOff>
    </xdr:from>
    <xdr:to>
      <xdr:col>55</xdr:col>
      <xdr:colOff>0</xdr:colOff>
      <xdr:row>96</xdr:row>
      <xdr:rowOff>4483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236172"/>
          <a:ext cx="8382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119872</xdr:rowOff>
    </xdr:from>
    <xdr:to>
      <xdr:col>50</xdr:col>
      <xdr:colOff>114300</xdr:colOff>
      <xdr:row>97</xdr:row>
      <xdr:rowOff>60029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236172"/>
          <a:ext cx="889000" cy="45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53747</xdr:rowOff>
    </xdr:from>
    <xdr:to>
      <xdr:col>45</xdr:col>
      <xdr:colOff>177800</xdr:colOff>
      <xdr:row>97</xdr:row>
      <xdr:rowOff>60029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684397"/>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53747</xdr:rowOff>
    </xdr:from>
    <xdr:to>
      <xdr:col>41</xdr:col>
      <xdr:colOff>50800</xdr:colOff>
      <xdr:row>97</xdr:row>
      <xdr:rowOff>151647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84397"/>
          <a:ext cx="889000" cy="9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125133</xdr:rowOff>
    </xdr:from>
    <xdr:to>
      <xdr:col>55</xdr:col>
      <xdr:colOff>50800</xdr:colOff>
      <xdr:row>96</xdr:row>
      <xdr:rowOff>55283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148010</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26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69072</xdr:rowOff>
    </xdr:from>
    <xdr:to>
      <xdr:col>50</xdr:col>
      <xdr:colOff>165100</xdr:colOff>
      <xdr:row>94</xdr:row>
      <xdr:rowOff>170672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18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15749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596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9229</xdr:rowOff>
    </xdr:from>
    <xdr:to>
      <xdr:col>46</xdr:col>
      <xdr:colOff>38100</xdr:colOff>
      <xdr:row>97</xdr:row>
      <xdr:rowOff>110829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3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101956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2947</xdr:rowOff>
    </xdr:from>
    <xdr:to>
      <xdr:col>41</xdr:col>
      <xdr:colOff>101600</xdr:colOff>
      <xdr:row>97</xdr:row>
      <xdr:rowOff>104547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95674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2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100847</xdr:rowOff>
    </xdr:from>
    <xdr:to>
      <xdr:col>36</xdr:col>
      <xdr:colOff>165100</xdr:colOff>
      <xdr:row>98</xdr:row>
      <xdr:rowOff>30997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22124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116703</xdr:rowOff>
    </xdr:from>
    <xdr:to>
      <xdr:col>85</xdr:col>
      <xdr:colOff>127000</xdr:colOff>
      <xdr:row>38</xdr:row>
      <xdr:rowOff>126075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31803"/>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116703</xdr:rowOff>
    </xdr:from>
    <xdr:to>
      <xdr:col>81</xdr:col>
      <xdr:colOff>50800</xdr:colOff>
      <xdr:row>38</xdr:row>
      <xdr:rowOff>139599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31803"/>
          <a:ext cx="889000" cy="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129788</xdr:rowOff>
    </xdr:from>
    <xdr:to>
      <xdr:col>76</xdr:col>
      <xdr:colOff>114300</xdr:colOff>
      <xdr:row>38</xdr:row>
      <xdr:rowOff>139599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44888"/>
          <a:ext cx="889000" cy="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129788</xdr:rowOff>
    </xdr:from>
    <xdr:to>
      <xdr:col>71</xdr:col>
      <xdr:colOff>177800</xdr:colOff>
      <xdr:row>38</xdr:row>
      <xdr:rowOff>137341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44888"/>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75275</xdr:rowOff>
    </xdr:from>
    <xdr:to>
      <xdr:col>85</xdr:col>
      <xdr:colOff>177800</xdr:colOff>
      <xdr:row>39</xdr:row>
      <xdr:rowOff>5425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161652</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0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65903</xdr:rowOff>
    </xdr:from>
    <xdr:to>
      <xdr:col>81</xdr:col>
      <xdr:colOff>101600</xdr:colOff>
      <xdr:row>38</xdr:row>
      <xdr:rowOff>167503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158630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7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88799</xdr:rowOff>
    </xdr:from>
    <xdr:to>
      <xdr:col>76</xdr:col>
      <xdr:colOff>165100</xdr:colOff>
      <xdr:row>39</xdr:row>
      <xdr:rowOff>18949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10076</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35333" y="6696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78988</xdr:rowOff>
    </xdr:from>
    <xdr:to>
      <xdr:col>72</xdr:col>
      <xdr:colOff>38100</xdr:colOff>
      <xdr:row>39</xdr:row>
      <xdr:rowOff>9138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86541</xdr:rowOff>
    </xdr:from>
    <xdr:to>
      <xdr:col>67</xdr:col>
      <xdr:colOff>101600</xdr:colOff>
      <xdr:row>39</xdr:row>
      <xdr:rowOff>16691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7818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94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37457</xdr:rowOff>
    </xdr:from>
    <xdr:to>
      <xdr:col>85</xdr:col>
      <xdr:colOff>127000</xdr:colOff>
      <xdr:row>77</xdr:row>
      <xdr:rowOff>45517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39107"/>
          <a:ext cx="8382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30654</xdr:rowOff>
    </xdr:from>
    <xdr:to>
      <xdr:col>81</xdr:col>
      <xdr:colOff>50800</xdr:colOff>
      <xdr:row>77</xdr:row>
      <xdr:rowOff>45517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32304"/>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30654</xdr:rowOff>
    </xdr:from>
    <xdr:to>
      <xdr:col>76</xdr:col>
      <xdr:colOff>114300</xdr:colOff>
      <xdr:row>77</xdr:row>
      <xdr:rowOff>34909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32304"/>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34909</xdr:rowOff>
    </xdr:from>
    <xdr:to>
      <xdr:col>71</xdr:col>
      <xdr:colOff>177800</xdr:colOff>
      <xdr:row>77</xdr:row>
      <xdr:rowOff>57998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36559"/>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158107</xdr:rowOff>
    </xdr:from>
    <xdr:to>
      <xdr:col>85</xdr:col>
      <xdr:colOff>177800</xdr:colOff>
      <xdr:row>77</xdr:row>
      <xdr:rowOff>88257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8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136534</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6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166167</xdr:rowOff>
    </xdr:from>
    <xdr:to>
      <xdr:col>81</xdr:col>
      <xdr:colOff>101600</xdr:colOff>
      <xdr:row>77</xdr:row>
      <xdr:rowOff>96317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87444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8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151304</xdr:rowOff>
    </xdr:from>
    <xdr:to>
      <xdr:col>76</xdr:col>
      <xdr:colOff>165100</xdr:colOff>
      <xdr:row>77</xdr:row>
      <xdr:rowOff>81454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72581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7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155559</xdr:rowOff>
    </xdr:from>
    <xdr:to>
      <xdr:col>72</xdr:col>
      <xdr:colOff>38100</xdr:colOff>
      <xdr:row>77</xdr:row>
      <xdr:rowOff>85709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76836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7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7198</xdr:rowOff>
    </xdr:from>
    <xdr:to>
      <xdr:col>67</xdr:col>
      <xdr:colOff>101600</xdr:colOff>
      <xdr:row>77</xdr:row>
      <xdr:rowOff>108798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99925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0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18524</xdr:rowOff>
    </xdr:from>
    <xdr:to>
      <xdr:col>85</xdr:col>
      <xdr:colOff>127000</xdr:colOff>
      <xdr:row>99</xdr:row>
      <xdr:rowOff>48958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92074"/>
          <a:ext cx="838200" cy="3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18524</xdr:rowOff>
    </xdr:from>
    <xdr:to>
      <xdr:col>81</xdr:col>
      <xdr:colOff>50800</xdr:colOff>
      <xdr:row>99</xdr:row>
      <xdr:rowOff>52805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92074"/>
          <a:ext cx="889000" cy="3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52805</xdr:rowOff>
    </xdr:from>
    <xdr:to>
      <xdr:col>76</xdr:col>
      <xdr:colOff>114300</xdr:colOff>
      <xdr:row>99</xdr:row>
      <xdr:rowOff>70403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26355"/>
          <a:ext cx="889000" cy="1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55096</xdr:rowOff>
    </xdr:from>
    <xdr:to>
      <xdr:col>71</xdr:col>
      <xdr:colOff>177800</xdr:colOff>
      <xdr:row>99</xdr:row>
      <xdr:rowOff>70403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28646"/>
          <a:ext cx="889000" cy="1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169608</xdr:rowOff>
    </xdr:from>
    <xdr:to>
      <xdr:col>85</xdr:col>
      <xdr:colOff>177800</xdr:colOff>
      <xdr:row>99</xdr:row>
      <xdr:rowOff>99758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97217</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139174</xdr:rowOff>
    </xdr:from>
    <xdr:to>
      <xdr:col>81</xdr:col>
      <xdr:colOff>101600</xdr:colOff>
      <xdr:row>99</xdr:row>
      <xdr:rowOff>69324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60451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3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2005</xdr:rowOff>
    </xdr:from>
    <xdr:to>
      <xdr:col>76</xdr:col>
      <xdr:colOff>165100</xdr:colOff>
      <xdr:row>99</xdr:row>
      <xdr:rowOff>103605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7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94732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6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19603</xdr:rowOff>
    </xdr:from>
    <xdr:to>
      <xdr:col>72</xdr:col>
      <xdr:colOff>38100</xdr:colOff>
      <xdr:row>99</xdr:row>
      <xdr:rowOff>121203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112330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4296</xdr:rowOff>
    </xdr:from>
    <xdr:to>
      <xdr:col>67</xdr:col>
      <xdr:colOff>101600</xdr:colOff>
      <xdr:row>99</xdr:row>
      <xdr:rowOff>105896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97023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7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4826</xdr:rowOff>
    </xdr:from>
    <xdr:to>
      <xdr:col>116</xdr:col>
      <xdr:colOff>63500</xdr:colOff>
      <xdr:row>38</xdr:row>
      <xdr:rowOff>115273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519926"/>
          <a:ext cx="838200" cy="1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43786</xdr:rowOff>
    </xdr:from>
    <xdr:to>
      <xdr:col>111</xdr:col>
      <xdr:colOff>177800</xdr:colOff>
      <xdr:row>38</xdr:row>
      <xdr:rowOff>115273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558886"/>
          <a:ext cx="889000" cy="7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13540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0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43786</xdr:rowOff>
    </xdr:from>
    <xdr:to>
      <xdr:col>107</xdr:col>
      <xdr:colOff>50800</xdr:colOff>
      <xdr:row>39</xdr:row>
      <xdr:rowOff>97148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558886"/>
          <a:ext cx="889000" cy="22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49104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3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97148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83698"/>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125476</xdr:rowOff>
    </xdr:from>
    <xdr:to>
      <xdr:col>116</xdr:col>
      <xdr:colOff>114300</xdr:colOff>
      <xdr:row>38</xdr:row>
      <xdr:rowOff>55626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148353</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2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64473</xdr:rowOff>
    </xdr:from>
    <xdr:to>
      <xdr:col>112</xdr:col>
      <xdr:colOff>38100</xdr:colOff>
      <xdr:row>38</xdr:row>
      <xdr:rowOff>166073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11149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5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164436</xdr:rowOff>
    </xdr:from>
    <xdr:to>
      <xdr:col>107</xdr:col>
      <xdr:colOff>101600</xdr:colOff>
      <xdr:row>38</xdr:row>
      <xdr:rowOff>94586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0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111113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46348</xdr:rowOff>
    </xdr:from>
    <xdr:to>
      <xdr:col>102</xdr:col>
      <xdr:colOff>165100</xdr:colOff>
      <xdr:row>39</xdr:row>
      <xdr:rowOff>147948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139075</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88333" y="6825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110178</xdr:rowOff>
    </xdr:from>
    <xdr:to>
      <xdr:col>116</xdr:col>
      <xdr:colOff>63500</xdr:colOff>
      <xdr:row>55</xdr:row>
      <xdr:rowOff>123992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539928"/>
          <a:ext cx="8382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123992</xdr:rowOff>
    </xdr:from>
    <xdr:to>
      <xdr:col>111</xdr:col>
      <xdr:colOff>177800</xdr:colOff>
      <xdr:row>55</xdr:row>
      <xdr:rowOff>127552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553742"/>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127552</xdr:rowOff>
    </xdr:from>
    <xdr:to>
      <xdr:col>107</xdr:col>
      <xdr:colOff>50800</xdr:colOff>
      <xdr:row>56</xdr:row>
      <xdr:rowOff>138524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557302"/>
          <a:ext cx="889000" cy="18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35748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138524</xdr:rowOff>
    </xdr:from>
    <xdr:to>
      <xdr:col>102</xdr:col>
      <xdr:colOff>114300</xdr:colOff>
      <xdr:row>56</xdr:row>
      <xdr:rowOff>145186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739724"/>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52533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6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52076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59378</xdr:rowOff>
    </xdr:from>
    <xdr:to>
      <xdr:col>116</xdr:col>
      <xdr:colOff>114300</xdr:colOff>
      <xdr:row>55</xdr:row>
      <xdr:rowOff>160978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82255</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34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73192</xdr:rowOff>
    </xdr:from>
    <xdr:to>
      <xdr:col>112</xdr:col>
      <xdr:colOff>38100</xdr:colOff>
      <xdr:row>56</xdr:row>
      <xdr:rowOff>3342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50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19869</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27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76752</xdr:rowOff>
    </xdr:from>
    <xdr:to>
      <xdr:col>107</xdr:col>
      <xdr:colOff>101600</xdr:colOff>
      <xdr:row>56</xdr:row>
      <xdr:rowOff>6902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5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23429</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28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87724</xdr:rowOff>
    </xdr:from>
    <xdr:to>
      <xdr:col>102</xdr:col>
      <xdr:colOff>165100</xdr:colOff>
      <xdr:row>57</xdr:row>
      <xdr:rowOff>17874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68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34401</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46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94386</xdr:rowOff>
    </xdr:from>
    <xdr:to>
      <xdr:col>98</xdr:col>
      <xdr:colOff>38100</xdr:colOff>
      <xdr:row>57</xdr:row>
      <xdr:rowOff>24536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6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41063</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4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73299</xdr:rowOff>
    </xdr:from>
    <xdr:to>
      <xdr:col>116</xdr:col>
      <xdr:colOff>63500</xdr:colOff>
      <xdr:row>77</xdr:row>
      <xdr:rowOff>80470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74949"/>
          <a:ext cx="838200" cy="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69428</xdr:rowOff>
    </xdr:from>
    <xdr:to>
      <xdr:col>111</xdr:col>
      <xdr:colOff>177800</xdr:colOff>
      <xdr:row>77</xdr:row>
      <xdr:rowOff>73299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71078"/>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133863</xdr:rowOff>
    </xdr:from>
    <xdr:to>
      <xdr:col>107</xdr:col>
      <xdr:colOff>50800</xdr:colOff>
      <xdr:row>77</xdr:row>
      <xdr:rowOff>69428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92613"/>
          <a:ext cx="889000" cy="27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133863</xdr:rowOff>
    </xdr:from>
    <xdr:to>
      <xdr:col>102</xdr:col>
      <xdr:colOff>114300</xdr:colOff>
      <xdr:row>76</xdr:row>
      <xdr:rowOff>9725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92613"/>
          <a:ext cx="889000" cy="4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29670</xdr:rowOff>
    </xdr:from>
    <xdr:to>
      <xdr:col>116</xdr:col>
      <xdr:colOff>114300</xdr:colOff>
      <xdr:row>77</xdr:row>
      <xdr:rowOff>131270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3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116047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22499</xdr:rowOff>
    </xdr:from>
    <xdr:to>
      <xdr:col>112</xdr:col>
      <xdr:colOff>38100</xdr:colOff>
      <xdr:row>77</xdr:row>
      <xdr:rowOff>124099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2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115226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1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18628</xdr:rowOff>
    </xdr:from>
    <xdr:to>
      <xdr:col>107</xdr:col>
      <xdr:colOff>101600</xdr:colOff>
      <xdr:row>77</xdr:row>
      <xdr:rowOff>120228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111355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83063</xdr:rowOff>
    </xdr:from>
    <xdr:to>
      <xdr:col>102</xdr:col>
      <xdr:colOff>165100</xdr:colOff>
      <xdr:row>76</xdr:row>
      <xdr:rowOff>13213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29740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1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130376</xdr:rowOff>
    </xdr:from>
    <xdr:to>
      <xdr:col>98</xdr:col>
      <xdr:colOff>38100</xdr:colOff>
      <xdr:row>76</xdr:row>
      <xdr:rowOff>60527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891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51652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8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扶助費は、前年比住民一人当たり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円の減となっているが、国の施策の「子育て世帯への臨時特別給付金」が終了したためである。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補助費等は、国の交付金を活用した生活支援として「くらし復興券」事業の実施や町単独の定住関連施策として創設したマイホーム取得補助金等の増により前年比住民一人当たり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31,396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普通建設事業は、前年度に実施した学校給食センター改築事業、飯島体育館の大規模改修工事の大型事業の終了により、前年度比住民一人当たり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61,350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円の大幅な減となった。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積立金は、前年度比住民一人当たり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円の減となっているが、主に公共施設等整備基金の減であり、今後の公共施設の改修やインフラ施設の長寿命化に備えるため、前年度に積立てた額が大きかったためである。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9,078
8,756
86.96
6,542,398
6,281,230
162,155
3,688,280
4,167,614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121194</xdr:rowOff>
    </xdr:from>
    <xdr:to>
      <xdr:col>24</xdr:col>
      <xdr:colOff>63500</xdr:colOff>
      <xdr:row>36</xdr:row>
      <xdr:rowOff>160927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93394"/>
          <a:ext cx="838200" cy="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133169</xdr:rowOff>
    </xdr:from>
    <xdr:to>
      <xdr:col>19</xdr:col>
      <xdr:colOff>177800</xdr:colOff>
      <xdr:row>36</xdr:row>
      <xdr:rowOff>160927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053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122827</xdr:rowOff>
    </xdr:from>
    <xdr:to>
      <xdr:col>15</xdr:col>
      <xdr:colOff>50800</xdr:colOff>
      <xdr:row>36</xdr:row>
      <xdr:rowOff>133169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9502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122827</xdr:rowOff>
    </xdr:from>
    <xdr:to>
      <xdr:col>10</xdr:col>
      <xdr:colOff>114300</xdr:colOff>
      <xdr:row>36</xdr:row>
      <xdr:rowOff>136652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95027"/>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70394</xdr:rowOff>
    </xdr:from>
    <xdr:to>
      <xdr:col>24</xdr:col>
      <xdr:colOff>114300</xdr:colOff>
      <xdr:row>37</xdr:row>
      <xdr:rowOff>544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4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48821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110127</xdr:rowOff>
    </xdr:from>
    <xdr:to>
      <xdr:col>20</xdr:col>
      <xdr:colOff>38100</xdr:colOff>
      <xdr:row>37</xdr:row>
      <xdr:rowOff>40277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31404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7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82369</xdr:rowOff>
    </xdr:from>
    <xdr:to>
      <xdr:col>15</xdr:col>
      <xdr:colOff>101600</xdr:colOff>
      <xdr:row>37</xdr:row>
      <xdr:rowOff>12519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3646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4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72027</xdr:rowOff>
    </xdr:from>
    <xdr:to>
      <xdr:col>10</xdr:col>
      <xdr:colOff>165100</xdr:colOff>
      <xdr:row>37</xdr:row>
      <xdr:rowOff>2177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4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164754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3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85852</xdr:rowOff>
    </xdr:from>
    <xdr:to>
      <xdr:col>6</xdr:col>
      <xdr:colOff>38100</xdr:colOff>
      <xdr:row>37</xdr:row>
      <xdr:rowOff>16002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7129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114066</xdr:rowOff>
    </xdr:from>
    <xdr:to>
      <xdr:col>24</xdr:col>
      <xdr:colOff>63500</xdr:colOff>
      <xdr:row>58</xdr:row>
      <xdr:rowOff>119867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58166"/>
          <a:ext cx="838200" cy="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63760</xdr:rowOff>
    </xdr:from>
    <xdr:to>
      <xdr:col>19</xdr:col>
      <xdr:colOff>177800</xdr:colOff>
      <xdr:row>58</xdr:row>
      <xdr:rowOff>114066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7860"/>
          <a:ext cx="889000" cy="5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63760</xdr:rowOff>
    </xdr:from>
    <xdr:to>
      <xdr:col>15</xdr:col>
      <xdr:colOff>50800</xdr:colOff>
      <xdr:row>58</xdr:row>
      <xdr:rowOff>146565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7860"/>
          <a:ext cx="889000" cy="8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141951</xdr:rowOff>
    </xdr:from>
    <xdr:to>
      <xdr:col>10</xdr:col>
      <xdr:colOff>114300</xdr:colOff>
      <xdr:row>58</xdr:row>
      <xdr:rowOff>146565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86051"/>
          <a:ext cx="8890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69067</xdr:rowOff>
    </xdr:from>
    <xdr:to>
      <xdr:col>24</xdr:col>
      <xdr:colOff>114300</xdr:colOff>
      <xdr:row>58</xdr:row>
      <xdr:rowOff>170667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63266</xdr:rowOff>
    </xdr:from>
    <xdr:to>
      <xdr:col>20</xdr:col>
      <xdr:colOff>38100</xdr:colOff>
      <xdr:row>58</xdr:row>
      <xdr:rowOff>164866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155993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0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12960</xdr:rowOff>
    </xdr:from>
    <xdr:to>
      <xdr:col>15</xdr:col>
      <xdr:colOff>101600</xdr:colOff>
      <xdr:row>58</xdr:row>
      <xdr:rowOff>114560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105687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95765</xdr:rowOff>
    </xdr:from>
    <xdr:to>
      <xdr:col>10</xdr:col>
      <xdr:colOff>165100</xdr:colOff>
      <xdr:row>59</xdr:row>
      <xdr:rowOff>25915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17042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91151</xdr:rowOff>
    </xdr:from>
    <xdr:to>
      <xdr:col>6</xdr:col>
      <xdr:colOff>38100</xdr:colOff>
      <xdr:row>59</xdr:row>
      <xdr:rowOff>21301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12428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137162</xdr:rowOff>
    </xdr:from>
    <xdr:to>
      <xdr:col>24</xdr:col>
      <xdr:colOff>63500</xdr:colOff>
      <xdr:row>77</xdr:row>
      <xdr:rowOff>25102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67362"/>
          <a:ext cx="8382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137162</xdr:rowOff>
    </xdr:from>
    <xdr:to>
      <xdr:col>19</xdr:col>
      <xdr:colOff>177800</xdr:colOff>
      <xdr:row>77</xdr:row>
      <xdr:rowOff>111026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67362"/>
          <a:ext cx="889000" cy="14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111026</xdr:rowOff>
    </xdr:from>
    <xdr:to>
      <xdr:col>15</xdr:col>
      <xdr:colOff>50800</xdr:colOff>
      <xdr:row>77</xdr:row>
      <xdr:rowOff>114249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2676"/>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114249</xdr:rowOff>
    </xdr:from>
    <xdr:to>
      <xdr:col>10</xdr:col>
      <xdr:colOff>114300</xdr:colOff>
      <xdr:row>77</xdr:row>
      <xdr:rowOff>133756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15899"/>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145752</xdr:rowOff>
    </xdr:from>
    <xdr:to>
      <xdr:col>24</xdr:col>
      <xdr:colOff>114300</xdr:colOff>
      <xdr:row>77</xdr:row>
      <xdr:rowOff>75902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124179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5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86362</xdr:rowOff>
    </xdr:from>
    <xdr:to>
      <xdr:col>20</xdr:col>
      <xdr:colOff>38100</xdr:colOff>
      <xdr:row>77</xdr:row>
      <xdr:rowOff>16512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1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7639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0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60226</xdr:rowOff>
    </xdr:from>
    <xdr:to>
      <xdr:col>15</xdr:col>
      <xdr:colOff>101600</xdr:colOff>
      <xdr:row>77</xdr:row>
      <xdr:rowOff>161826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152953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5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63449</xdr:rowOff>
    </xdr:from>
    <xdr:to>
      <xdr:col>10</xdr:col>
      <xdr:colOff>165100</xdr:colOff>
      <xdr:row>77</xdr:row>
      <xdr:rowOff>165049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156176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5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82956</xdr:rowOff>
    </xdr:from>
    <xdr:to>
      <xdr:col>6</xdr:col>
      <xdr:colOff>38100</xdr:colOff>
      <xdr:row>78</xdr:row>
      <xdr:rowOff>13106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4233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86345</xdr:rowOff>
    </xdr:from>
    <xdr:to>
      <xdr:col>24</xdr:col>
      <xdr:colOff>63500</xdr:colOff>
      <xdr:row>97</xdr:row>
      <xdr:rowOff>114120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16995"/>
          <a:ext cx="8382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114120</xdr:rowOff>
    </xdr:from>
    <xdr:to>
      <xdr:col>19</xdr:col>
      <xdr:colOff>177800</xdr:colOff>
      <xdr:row>97</xdr:row>
      <xdr:rowOff>139891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44770"/>
          <a:ext cx="889000" cy="2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139891</xdr:rowOff>
    </xdr:from>
    <xdr:to>
      <xdr:col>15</xdr:col>
      <xdr:colOff>50800</xdr:colOff>
      <xdr:row>97</xdr:row>
      <xdr:rowOff>159610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70541"/>
          <a:ext cx="889000" cy="1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131668</xdr:rowOff>
    </xdr:from>
    <xdr:to>
      <xdr:col>10</xdr:col>
      <xdr:colOff>114300</xdr:colOff>
      <xdr:row>97</xdr:row>
      <xdr:rowOff>159610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62318"/>
          <a:ext cx="889000" cy="2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35545</xdr:rowOff>
    </xdr:from>
    <xdr:to>
      <xdr:col>24</xdr:col>
      <xdr:colOff>114300</xdr:colOff>
      <xdr:row>97</xdr:row>
      <xdr:rowOff>137145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121922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63320</xdr:rowOff>
    </xdr:from>
    <xdr:to>
      <xdr:col>20</xdr:col>
      <xdr:colOff>38100</xdr:colOff>
      <xdr:row>97</xdr:row>
      <xdr:rowOff>164920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156047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89091</xdr:rowOff>
    </xdr:from>
    <xdr:to>
      <xdr:col>15</xdr:col>
      <xdr:colOff>101600</xdr:colOff>
      <xdr:row>98</xdr:row>
      <xdr:rowOff>19241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10368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1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108810</xdr:rowOff>
    </xdr:from>
    <xdr:to>
      <xdr:col>10</xdr:col>
      <xdr:colOff>165100</xdr:colOff>
      <xdr:row>98</xdr:row>
      <xdr:rowOff>38960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30087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3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80868</xdr:rowOff>
    </xdr:from>
    <xdr:to>
      <xdr:col>6</xdr:col>
      <xdr:colOff>38100</xdr:colOff>
      <xdr:row>98</xdr:row>
      <xdr:rowOff>11018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2145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0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149366</xdr:rowOff>
    </xdr:from>
    <xdr:to>
      <xdr:col>55</xdr:col>
      <xdr:colOff>0</xdr:colOff>
      <xdr:row>58</xdr:row>
      <xdr:rowOff>17997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22016"/>
          <a:ext cx="8382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17997</xdr:rowOff>
    </xdr:from>
    <xdr:to>
      <xdr:col>50</xdr:col>
      <xdr:colOff>114300</xdr:colOff>
      <xdr:row>58</xdr:row>
      <xdr:rowOff>39409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62097"/>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171018</xdr:rowOff>
    </xdr:from>
    <xdr:to>
      <xdr:col>45</xdr:col>
      <xdr:colOff>177800</xdr:colOff>
      <xdr:row>58</xdr:row>
      <xdr:rowOff>39409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43668"/>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171018</xdr:rowOff>
    </xdr:from>
    <xdr:to>
      <xdr:col>41</xdr:col>
      <xdr:colOff>50800</xdr:colOff>
      <xdr:row>58</xdr:row>
      <xdr:rowOff>48538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43668"/>
          <a:ext cx="889000" cy="4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98566</xdr:rowOff>
    </xdr:from>
    <xdr:to>
      <xdr:col>55</xdr:col>
      <xdr:colOff>50800</xdr:colOff>
      <xdr:row>58</xdr:row>
      <xdr:rowOff>28716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121443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2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138647</xdr:rowOff>
    </xdr:from>
    <xdr:to>
      <xdr:col>50</xdr:col>
      <xdr:colOff>165100</xdr:colOff>
      <xdr:row>58</xdr:row>
      <xdr:rowOff>68797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1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59924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0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160059</xdr:rowOff>
    </xdr:from>
    <xdr:to>
      <xdr:col>46</xdr:col>
      <xdr:colOff>38100</xdr:colOff>
      <xdr:row>58</xdr:row>
      <xdr:rowOff>90209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81336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2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120218</xdr:rowOff>
    </xdr:from>
    <xdr:to>
      <xdr:col>41</xdr:col>
      <xdr:colOff>101600</xdr:colOff>
      <xdr:row>58</xdr:row>
      <xdr:rowOff>50368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66895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6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169188</xdr:rowOff>
    </xdr:from>
    <xdr:to>
      <xdr:col>36</xdr:col>
      <xdr:colOff>165100</xdr:colOff>
      <xdr:row>58</xdr:row>
      <xdr:rowOff>99338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4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90465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114652</xdr:rowOff>
    </xdr:from>
    <xdr:to>
      <xdr:col>55</xdr:col>
      <xdr:colOff>0</xdr:colOff>
      <xdr:row>75</xdr:row>
      <xdr:rowOff>163072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973402"/>
          <a:ext cx="838200" cy="4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155039</xdr:rowOff>
    </xdr:from>
    <xdr:to>
      <xdr:col>50</xdr:col>
      <xdr:colOff>114300</xdr:colOff>
      <xdr:row>75</xdr:row>
      <xdr:rowOff>163072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013789"/>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155039</xdr:rowOff>
    </xdr:from>
    <xdr:to>
      <xdr:col>45</xdr:col>
      <xdr:colOff>177800</xdr:colOff>
      <xdr:row>77</xdr:row>
      <xdr:rowOff>151740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13789"/>
          <a:ext cx="889000" cy="33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151740</xdr:rowOff>
    </xdr:from>
    <xdr:to>
      <xdr:col>41</xdr:col>
      <xdr:colOff>50800</xdr:colOff>
      <xdr:row>78</xdr:row>
      <xdr:rowOff>33564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53390"/>
          <a:ext cx="889000" cy="5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63852</xdr:rowOff>
    </xdr:from>
    <xdr:to>
      <xdr:col>55</xdr:col>
      <xdr:colOff>50800</xdr:colOff>
      <xdr:row>75</xdr:row>
      <xdr:rowOff>165452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86729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112271</xdr:rowOff>
    </xdr:from>
    <xdr:to>
      <xdr:col>50</xdr:col>
      <xdr:colOff>165100</xdr:colOff>
      <xdr:row>76</xdr:row>
      <xdr:rowOff>42422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710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58948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4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104238</xdr:rowOff>
    </xdr:from>
    <xdr:to>
      <xdr:col>46</xdr:col>
      <xdr:colOff>38100</xdr:colOff>
      <xdr:row>76</xdr:row>
      <xdr:rowOff>34389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629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50915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3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100940</xdr:rowOff>
    </xdr:from>
    <xdr:to>
      <xdr:col>41</xdr:col>
      <xdr:colOff>101600</xdr:colOff>
      <xdr:row>78</xdr:row>
      <xdr:rowOff>31090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47617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154214</xdr:rowOff>
    </xdr:from>
    <xdr:to>
      <xdr:col>36</xdr:col>
      <xdr:colOff>165100</xdr:colOff>
      <xdr:row>78</xdr:row>
      <xdr:rowOff>84364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100891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3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34285</xdr:rowOff>
    </xdr:from>
    <xdr:to>
      <xdr:col>55</xdr:col>
      <xdr:colOff>0</xdr:colOff>
      <xdr:row>97</xdr:row>
      <xdr:rowOff>84798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64935"/>
          <a:ext cx="838200" cy="5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82500</xdr:rowOff>
    </xdr:from>
    <xdr:to>
      <xdr:col>50</xdr:col>
      <xdr:colOff>114300</xdr:colOff>
      <xdr:row>97</xdr:row>
      <xdr:rowOff>84798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1315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82500</xdr:rowOff>
    </xdr:from>
    <xdr:to>
      <xdr:col>45</xdr:col>
      <xdr:colOff>177800</xdr:colOff>
      <xdr:row>97</xdr:row>
      <xdr:rowOff>117983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13150"/>
          <a:ext cx="889000" cy="3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117983</xdr:rowOff>
    </xdr:from>
    <xdr:to>
      <xdr:col>41</xdr:col>
      <xdr:colOff>50800</xdr:colOff>
      <xdr:row>97</xdr:row>
      <xdr:rowOff>162496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48633"/>
          <a:ext cx="889000" cy="4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154935</xdr:rowOff>
    </xdr:from>
    <xdr:to>
      <xdr:col>55</xdr:col>
      <xdr:colOff>50800</xdr:colOff>
      <xdr:row>97</xdr:row>
      <xdr:rowOff>85085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6362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6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33998</xdr:rowOff>
    </xdr:from>
    <xdr:to>
      <xdr:col>50</xdr:col>
      <xdr:colOff>165100</xdr:colOff>
      <xdr:row>97</xdr:row>
      <xdr:rowOff>135598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126725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31700</xdr:rowOff>
    </xdr:from>
    <xdr:to>
      <xdr:col>46</xdr:col>
      <xdr:colOff>38100</xdr:colOff>
      <xdr:row>97</xdr:row>
      <xdr:rowOff>133300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124427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67183</xdr:rowOff>
    </xdr:from>
    <xdr:to>
      <xdr:col>41</xdr:col>
      <xdr:colOff>101600</xdr:colOff>
      <xdr:row>97</xdr:row>
      <xdr:rowOff>168783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159910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9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111696</xdr:rowOff>
    </xdr:from>
    <xdr:to>
      <xdr:col>36</xdr:col>
      <xdr:colOff>165100</xdr:colOff>
      <xdr:row>98</xdr:row>
      <xdr:rowOff>41846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32973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10564</xdr:rowOff>
    </xdr:from>
    <xdr:to>
      <xdr:col>85</xdr:col>
      <xdr:colOff>127000</xdr:colOff>
      <xdr:row>39</xdr:row>
      <xdr:rowOff>12461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97114"/>
          <a:ext cx="8382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160091</xdr:rowOff>
    </xdr:from>
    <xdr:to>
      <xdr:col>81</xdr:col>
      <xdr:colOff>50800</xdr:colOff>
      <xdr:row>39</xdr:row>
      <xdr:rowOff>10564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75191"/>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160091</xdr:rowOff>
    </xdr:from>
    <xdr:to>
      <xdr:col>76</xdr:col>
      <xdr:colOff>114300</xdr:colOff>
      <xdr:row>39</xdr:row>
      <xdr:rowOff>30475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75191"/>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17811</xdr:rowOff>
    </xdr:from>
    <xdr:to>
      <xdr:col>71</xdr:col>
      <xdr:colOff>177800</xdr:colOff>
      <xdr:row>39</xdr:row>
      <xdr:rowOff>30475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704361"/>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133111</xdr:rowOff>
    </xdr:from>
    <xdr:to>
      <xdr:col>85</xdr:col>
      <xdr:colOff>177800</xdr:colOff>
      <xdr:row>39</xdr:row>
      <xdr:rowOff>63261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4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48038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6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131214</xdr:rowOff>
    </xdr:from>
    <xdr:to>
      <xdr:col>81</xdr:col>
      <xdr:colOff>101600</xdr:colOff>
      <xdr:row>39</xdr:row>
      <xdr:rowOff>61364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52491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3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109291</xdr:rowOff>
    </xdr:from>
    <xdr:to>
      <xdr:col>76</xdr:col>
      <xdr:colOff>165100</xdr:colOff>
      <xdr:row>39</xdr:row>
      <xdr:rowOff>39441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30568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1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151125</xdr:rowOff>
    </xdr:from>
    <xdr:to>
      <xdr:col>72</xdr:col>
      <xdr:colOff>38100</xdr:colOff>
      <xdr:row>39</xdr:row>
      <xdr:rowOff>81275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72402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5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138461</xdr:rowOff>
    </xdr:from>
    <xdr:to>
      <xdr:col>67</xdr:col>
      <xdr:colOff>101600</xdr:colOff>
      <xdr:row>39</xdr:row>
      <xdr:rowOff>68611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5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59738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165105</xdr:rowOff>
    </xdr:from>
    <xdr:to>
      <xdr:col>85</xdr:col>
      <xdr:colOff>127000</xdr:colOff>
      <xdr:row>57</xdr:row>
      <xdr:rowOff>139179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66305"/>
          <a:ext cx="838200" cy="1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165105</xdr:rowOff>
    </xdr:from>
    <xdr:to>
      <xdr:col>81</xdr:col>
      <xdr:colOff>50800</xdr:colOff>
      <xdr:row>58</xdr:row>
      <xdr:rowOff>21852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66305"/>
          <a:ext cx="889000" cy="19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17182</xdr:rowOff>
    </xdr:from>
    <xdr:to>
      <xdr:col>76</xdr:col>
      <xdr:colOff>114300</xdr:colOff>
      <xdr:row>58</xdr:row>
      <xdr:rowOff>21852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61282"/>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17182</xdr:rowOff>
    </xdr:from>
    <xdr:to>
      <xdr:col>71</xdr:col>
      <xdr:colOff>177800</xdr:colOff>
      <xdr:row>58</xdr:row>
      <xdr:rowOff>52691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61282"/>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88379</xdr:rowOff>
    </xdr:from>
    <xdr:to>
      <xdr:col>85</xdr:col>
      <xdr:colOff>177800</xdr:colOff>
      <xdr:row>58</xdr:row>
      <xdr:rowOff>18529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114305</xdr:rowOff>
    </xdr:from>
    <xdr:to>
      <xdr:col>81</xdr:col>
      <xdr:colOff>101600</xdr:colOff>
      <xdr:row>57</xdr:row>
      <xdr:rowOff>44455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60982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49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142502</xdr:rowOff>
    </xdr:from>
    <xdr:to>
      <xdr:col>76</xdr:col>
      <xdr:colOff>165100</xdr:colOff>
      <xdr:row>58</xdr:row>
      <xdr:rowOff>72652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63779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0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137832</xdr:rowOff>
    </xdr:from>
    <xdr:to>
      <xdr:col>72</xdr:col>
      <xdr:colOff>38100</xdr:colOff>
      <xdr:row>58</xdr:row>
      <xdr:rowOff>67982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59109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1891</xdr:rowOff>
    </xdr:from>
    <xdr:to>
      <xdr:col>67</xdr:col>
      <xdr:colOff>101600</xdr:colOff>
      <xdr:row>58</xdr:row>
      <xdr:rowOff>103491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4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94618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3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116703</xdr:rowOff>
    </xdr:from>
    <xdr:to>
      <xdr:col>85</xdr:col>
      <xdr:colOff>127000</xdr:colOff>
      <xdr:row>78</xdr:row>
      <xdr:rowOff>126076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89803"/>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116703</xdr:rowOff>
    </xdr:from>
    <xdr:to>
      <xdr:col>81</xdr:col>
      <xdr:colOff>50800</xdr:colOff>
      <xdr:row>78</xdr:row>
      <xdr:rowOff>139599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489803"/>
          <a:ext cx="889000" cy="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129787</xdr:rowOff>
    </xdr:from>
    <xdr:to>
      <xdr:col>76</xdr:col>
      <xdr:colOff>114300</xdr:colOff>
      <xdr:row>78</xdr:row>
      <xdr:rowOff>139599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02887"/>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129787</xdr:rowOff>
    </xdr:from>
    <xdr:to>
      <xdr:col>71</xdr:col>
      <xdr:colOff>177800</xdr:colOff>
      <xdr:row>78</xdr:row>
      <xdr:rowOff>137340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02887"/>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75276</xdr:rowOff>
    </xdr:from>
    <xdr:to>
      <xdr:col>85</xdr:col>
      <xdr:colOff>177800</xdr:colOff>
      <xdr:row>79</xdr:row>
      <xdr:rowOff>5426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4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161653</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6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65903</xdr:rowOff>
    </xdr:from>
    <xdr:to>
      <xdr:col>81</xdr:col>
      <xdr:colOff>101600</xdr:colOff>
      <xdr:row>78</xdr:row>
      <xdr:rowOff>167503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158630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3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88799</xdr:rowOff>
    </xdr:from>
    <xdr:to>
      <xdr:col>76</xdr:col>
      <xdr:colOff>165100</xdr:colOff>
      <xdr:row>79</xdr:row>
      <xdr:rowOff>18949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10076</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35333" y="13554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78987</xdr:rowOff>
    </xdr:from>
    <xdr:to>
      <xdr:col>72</xdr:col>
      <xdr:colOff>38100</xdr:colOff>
      <xdr:row>79</xdr:row>
      <xdr:rowOff>9137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5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4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86540</xdr:rowOff>
    </xdr:from>
    <xdr:to>
      <xdr:col>67</xdr:col>
      <xdr:colOff>101600</xdr:colOff>
      <xdr:row>79</xdr:row>
      <xdr:rowOff>16690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7817</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55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37457</xdr:rowOff>
    </xdr:from>
    <xdr:to>
      <xdr:col>85</xdr:col>
      <xdr:colOff>127000</xdr:colOff>
      <xdr:row>97</xdr:row>
      <xdr:rowOff>45517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68107"/>
          <a:ext cx="8382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30654</xdr:rowOff>
    </xdr:from>
    <xdr:to>
      <xdr:col>81</xdr:col>
      <xdr:colOff>50800</xdr:colOff>
      <xdr:row>97</xdr:row>
      <xdr:rowOff>45517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661304"/>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30654</xdr:rowOff>
    </xdr:from>
    <xdr:to>
      <xdr:col>76</xdr:col>
      <xdr:colOff>114300</xdr:colOff>
      <xdr:row>97</xdr:row>
      <xdr:rowOff>34909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61304"/>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34909</xdr:rowOff>
    </xdr:from>
    <xdr:to>
      <xdr:col>71</xdr:col>
      <xdr:colOff>177800</xdr:colOff>
      <xdr:row>97</xdr:row>
      <xdr:rowOff>57998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65559"/>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158107</xdr:rowOff>
    </xdr:from>
    <xdr:to>
      <xdr:col>85</xdr:col>
      <xdr:colOff>177800</xdr:colOff>
      <xdr:row>97</xdr:row>
      <xdr:rowOff>88257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136534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9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166167</xdr:rowOff>
    </xdr:from>
    <xdr:to>
      <xdr:col>81</xdr:col>
      <xdr:colOff>101600</xdr:colOff>
      <xdr:row>97</xdr:row>
      <xdr:rowOff>96317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87444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1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151304</xdr:rowOff>
    </xdr:from>
    <xdr:to>
      <xdr:col>76</xdr:col>
      <xdr:colOff>165100</xdr:colOff>
      <xdr:row>97</xdr:row>
      <xdr:rowOff>81454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72581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155559</xdr:rowOff>
    </xdr:from>
    <xdr:to>
      <xdr:col>72</xdr:col>
      <xdr:colOff>38100</xdr:colOff>
      <xdr:row>97</xdr:row>
      <xdr:rowOff>85709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76836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7198</xdr:rowOff>
    </xdr:from>
    <xdr:to>
      <xdr:col>67</xdr:col>
      <xdr:colOff>101600</xdr:colOff>
      <xdr:row>97</xdr:row>
      <xdr:rowOff>108798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99925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3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農林水産費は、前年比住民一人当たり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円増となっているが、主に「多面的機能支払い交付金」や「農地耕作条件改善事業」等の県支出金による増である。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土木費は、主に橋りょう点検・修繕や道路改良工事による国庫支出金の増であり、前年比住民一人当たり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教育費は、学校給食センター建設が完了したことにより前年度比住民一人当たり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63,659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は、昨年度に引き続き黒字を確保している。前年度と比較して、令和４年度は、翌年度への繰越事業の増により実質収支が増となった。決算剰余金を中心に積み立てるとともに、最低水準の取り崩し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赤字なし。</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黒字について、全会計で標準財政規模比は、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19.92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一般会計においては、普通交付税の増額により実質収支額が増となった。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下水道事業会計は、減価償却費の減少により支出が減り、実質収支額が増となった。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引き続き、各会計で適切な財政運営に努める。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9" workbookViewId="0"/>
  </sheetViews>
  <sheetFormatPr defaultColWidth="0" defaultRowHeight="11.25" zeroHeight="1" x14ac:dyDescent="0.15"/>
  <cols>
    <col min="1" max="11" width="2.125" style="163" customWidth="1"/>
    <col min="12" max="12" width="2.25" style="163" customWidth="1"/>
    <col min="13" max="17" width="2.375" style="163" customWidth="1"/>
    <col min="18" max="119" width="2.125" style="163" customWidth="1"/>
    <col min="120" max="16384" width="0" style="163"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64"/>
      <c r="DK1" s="164"/>
      <c r="DL1" s="164"/>
      <c r="DM1" s="164"/>
      <c r="DN1" s="164"/>
      <c r="DO1" s="164"/>
    </row>
    <row r="2" spans="1:119" ht="24.75" thickBot="1" x14ac:dyDescent="0.2">
      <c r="B2" s="165" t="s">
        <v>83</v>
      </c>
      <c r="C2" s="165"/>
      <c r="D2" s="166"/>
    </row>
    <row r="3" spans="1:119" ht="18.75" customHeight="1" thickBot="1" x14ac:dyDescent="0.2">
      <c r="A3" s="164"/>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64"/>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6542398</v>
      </c>
      <c r="BO4" s="415"/>
      <c r="BP4" s="415"/>
      <c r="BQ4" s="415"/>
      <c r="BR4" s="415"/>
      <c r="BS4" s="415"/>
      <c r="BT4" s="415"/>
      <c r="BU4" s="416"/>
      <c r="BV4" s="414">
        <v>7118764</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4.4000000000000004</v>
      </c>
      <c r="CU4" s="589"/>
      <c r="CV4" s="589"/>
      <c r="CW4" s="589"/>
      <c r="CX4" s="589"/>
      <c r="CY4" s="589"/>
      <c r="CZ4" s="589"/>
      <c r="DA4" s="590"/>
      <c r="DB4" s="588">
        <v>4.2</v>
      </c>
      <c r="DC4" s="589"/>
      <c r="DD4" s="589"/>
      <c r="DE4" s="589"/>
      <c r="DF4" s="589"/>
      <c r="DG4" s="589"/>
      <c r="DH4" s="589"/>
      <c r="DI4" s="590"/>
    </row>
    <row r="5" spans="1:119" ht="18.75" customHeight="1" x14ac:dyDescent="0.15">
      <c r="A5" s="164"/>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6281230</v>
      </c>
      <c r="BO5" s="420"/>
      <c r="BP5" s="420"/>
      <c r="BQ5" s="420"/>
      <c r="BR5" s="420"/>
      <c r="BS5" s="420"/>
      <c r="BT5" s="420"/>
      <c r="BU5" s="421"/>
      <c r="BV5" s="419">
        <v>6840634</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77.5</v>
      </c>
      <c r="CU5" s="390"/>
      <c r="CV5" s="390"/>
      <c r="CW5" s="390"/>
      <c r="CX5" s="390"/>
      <c r="CY5" s="390"/>
      <c r="CZ5" s="390"/>
      <c r="DA5" s="391"/>
      <c r="DB5" s="389">
        <v>74.3</v>
      </c>
      <c r="DC5" s="390"/>
      <c r="DD5" s="390"/>
      <c r="DE5" s="390"/>
      <c r="DF5" s="390"/>
      <c r="DG5" s="390"/>
      <c r="DH5" s="390"/>
      <c r="DI5" s="391"/>
    </row>
    <row r="6" spans="1:119" ht="18.75" customHeight="1" x14ac:dyDescent="0.15">
      <c r="A6" s="164"/>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261168</v>
      </c>
      <c r="BO6" s="420"/>
      <c r="BP6" s="420"/>
      <c r="BQ6" s="420"/>
      <c r="BR6" s="420"/>
      <c r="BS6" s="420"/>
      <c r="BT6" s="420"/>
      <c r="BU6" s="421"/>
      <c r="BV6" s="419">
        <v>278130</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78.5</v>
      </c>
      <c r="CU6" s="563"/>
      <c r="CV6" s="563"/>
      <c r="CW6" s="563"/>
      <c r="CX6" s="563"/>
      <c r="CY6" s="563"/>
      <c r="CZ6" s="563"/>
      <c r="DA6" s="564"/>
      <c r="DB6" s="562">
        <v>78</v>
      </c>
      <c r="DC6" s="563"/>
      <c r="DD6" s="563"/>
      <c r="DE6" s="563"/>
      <c r="DF6" s="563"/>
      <c r="DG6" s="563"/>
      <c r="DH6" s="563"/>
      <c r="DI6" s="564"/>
    </row>
    <row r="7" spans="1:119" ht="18.75" customHeight="1" x14ac:dyDescent="0.15">
      <c r="A7" s="164"/>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99013</v>
      </c>
      <c r="BO7" s="420"/>
      <c r="BP7" s="420"/>
      <c r="BQ7" s="420"/>
      <c r="BR7" s="420"/>
      <c r="BS7" s="420"/>
      <c r="BT7" s="420"/>
      <c r="BU7" s="421"/>
      <c r="BV7" s="419">
        <v>121707</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3688280</v>
      </c>
      <c r="CU7" s="420"/>
      <c r="CV7" s="420"/>
      <c r="CW7" s="420"/>
      <c r="CX7" s="420"/>
      <c r="CY7" s="420"/>
      <c r="CZ7" s="420"/>
      <c r="DA7" s="421"/>
      <c r="DB7" s="419">
        <v>3750401</v>
      </c>
      <c r="DC7" s="420"/>
      <c r="DD7" s="420"/>
      <c r="DE7" s="420"/>
      <c r="DF7" s="420"/>
      <c r="DG7" s="420"/>
      <c r="DH7" s="420"/>
      <c r="DI7" s="421"/>
    </row>
    <row r="8" spans="1:119" ht="18.75" customHeight="1" thickBot="1" x14ac:dyDescent="0.2">
      <c r="A8" s="164"/>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96</v>
      </c>
      <c r="AV8" s="467"/>
      <c r="AW8" s="467"/>
      <c r="AX8" s="467"/>
      <c r="AY8" s="399" t="s">
        <v>111</v>
      </c>
      <c r="AZ8" s="400"/>
      <c r="BA8" s="400"/>
      <c r="BB8" s="400"/>
      <c r="BC8" s="400"/>
      <c r="BD8" s="400"/>
      <c r="BE8" s="400"/>
      <c r="BF8" s="400"/>
      <c r="BG8" s="400"/>
      <c r="BH8" s="400"/>
      <c r="BI8" s="400"/>
      <c r="BJ8" s="400"/>
      <c r="BK8" s="400"/>
      <c r="BL8" s="400"/>
      <c r="BM8" s="401"/>
      <c r="BN8" s="419">
        <v>162155</v>
      </c>
      <c r="BO8" s="420"/>
      <c r="BP8" s="420"/>
      <c r="BQ8" s="420"/>
      <c r="BR8" s="420"/>
      <c r="BS8" s="420"/>
      <c r="BT8" s="420"/>
      <c r="BU8" s="421"/>
      <c r="BV8" s="419">
        <v>156423</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0.38</v>
      </c>
      <c r="CU8" s="523"/>
      <c r="CV8" s="523"/>
      <c r="CW8" s="523"/>
      <c r="CX8" s="523"/>
      <c r="CY8" s="523"/>
      <c r="CZ8" s="523"/>
      <c r="DA8" s="524"/>
      <c r="DB8" s="522">
        <v>0.39</v>
      </c>
      <c r="DC8" s="523"/>
      <c r="DD8" s="523"/>
      <c r="DE8" s="523"/>
      <c r="DF8" s="523"/>
      <c r="DG8" s="523"/>
      <c r="DH8" s="523"/>
      <c r="DI8" s="524"/>
    </row>
    <row r="9" spans="1:119" ht="18.75" customHeight="1" thickBot="1" x14ac:dyDescent="0.2">
      <c r="A9" s="164"/>
      <c r="B9" s="551" t="s">
        <v>113</v>
      </c>
      <c r="C9" s="552"/>
      <c r="D9" s="552"/>
      <c r="E9" s="552"/>
      <c r="F9" s="552"/>
      <c r="G9" s="552"/>
      <c r="H9" s="552"/>
      <c r="I9" s="552"/>
      <c r="J9" s="552"/>
      <c r="K9" s="472"/>
      <c r="L9" s="553" t="s">
        <v>114</v>
      </c>
      <c r="M9" s="554"/>
      <c r="N9" s="554"/>
      <c r="O9" s="554"/>
      <c r="P9" s="554"/>
      <c r="Q9" s="555"/>
      <c r="R9" s="556">
        <v>9004</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117</v>
      </c>
      <c r="AV9" s="467"/>
      <c r="AW9" s="467"/>
      <c r="AX9" s="467"/>
      <c r="AY9" s="399" t="s">
        <v>118</v>
      </c>
      <c r="AZ9" s="400"/>
      <c r="BA9" s="400"/>
      <c r="BB9" s="400"/>
      <c r="BC9" s="400"/>
      <c r="BD9" s="400"/>
      <c r="BE9" s="400"/>
      <c r="BF9" s="400"/>
      <c r="BG9" s="400"/>
      <c r="BH9" s="400"/>
      <c r="BI9" s="400"/>
      <c r="BJ9" s="400"/>
      <c r="BK9" s="400"/>
      <c r="BL9" s="400"/>
      <c r="BM9" s="401"/>
      <c r="BN9" s="419">
        <v>5732</v>
      </c>
      <c r="BO9" s="420"/>
      <c r="BP9" s="420"/>
      <c r="BQ9" s="420"/>
      <c r="BR9" s="420"/>
      <c r="BS9" s="420"/>
      <c r="BT9" s="420"/>
      <c r="BU9" s="421"/>
      <c r="BV9" s="419">
        <v>21717</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11.9</v>
      </c>
      <c r="CU9" s="390"/>
      <c r="CV9" s="390"/>
      <c r="CW9" s="390"/>
      <c r="CX9" s="390"/>
      <c r="CY9" s="390"/>
      <c r="CZ9" s="390"/>
      <c r="DA9" s="391"/>
      <c r="DB9" s="389">
        <v>11</v>
      </c>
      <c r="DC9" s="390"/>
      <c r="DD9" s="390"/>
      <c r="DE9" s="390"/>
      <c r="DF9" s="390"/>
      <c r="DG9" s="390"/>
      <c r="DH9" s="390"/>
      <c r="DI9" s="391"/>
    </row>
    <row r="10" spans="1:119" ht="18.75" customHeight="1" thickBot="1" x14ac:dyDescent="0.2">
      <c r="A10" s="164"/>
      <c r="B10" s="551"/>
      <c r="C10" s="552"/>
      <c r="D10" s="552"/>
      <c r="E10" s="552"/>
      <c r="F10" s="552"/>
      <c r="G10" s="552"/>
      <c r="H10" s="552"/>
      <c r="I10" s="552"/>
      <c r="J10" s="552"/>
      <c r="K10" s="472"/>
      <c r="L10" s="392" t="s">
        <v>120</v>
      </c>
      <c r="M10" s="393"/>
      <c r="N10" s="393"/>
      <c r="O10" s="393"/>
      <c r="P10" s="393"/>
      <c r="Q10" s="394"/>
      <c r="R10" s="395">
        <v>9530</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41240</v>
      </c>
      <c r="BO10" s="420"/>
      <c r="BP10" s="420"/>
      <c r="BQ10" s="420"/>
      <c r="BR10" s="420"/>
      <c r="BS10" s="420"/>
      <c r="BT10" s="420"/>
      <c r="BU10" s="421"/>
      <c r="BV10" s="419">
        <v>151210</v>
      </c>
      <c r="BW10" s="420"/>
      <c r="BX10" s="420"/>
      <c r="BY10" s="420"/>
      <c r="BZ10" s="420"/>
      <c r="CA10" s="420"/>
      <c r="CB10" s="420"/>
      <c r="CC10" s="421"/>
      <c r="CD10" s="167" t="s">
        <v>124</v>
      </c>
      <c r="CE10" s="168"/>
      <c r="CF10" s="168"/>
      <c r="CG10" s="168"/>
      <c r="CH10" s="168"/>
      <c r="CI10" s="168"/>
      <c r="CJ10" s="168"/>
      <c r="CK10" s="168"/>
      <c r="CL10" s="168"/>
      <c r="CM10" s="168"/>
      <c r="CN10" s="168"/>
      <c r="CO10" s="168"/>
      <c r="CP10" s="168"/>
      <c r="CQ10" s="168"/>
      <c r="CR10" s="168"/>
      <c r="CS10" s="169"/>
      <c r="CT10" s="170"/>
      <c r="CU10" s="171"/>
      <c r="CV10" s="171"/>
      <c r="CW10" s="171"/>
      <c r="CX10" s="171"/>
      <c r="CY10" s="171"/>
      <c r="CZ10" s="171"/>
      <c r="DA10" s="172"/>
      <c r="DB10" s="170"/>
      <c r="DC10" s="171"/>
      <c r="DD10" s="171"/>
      <c r="DE10" s="171"/>
      <c r="DF10" s="171"/>
      <c r="DG10" s="171"/>
      <c r="DH10" s="171"/>
      <c r="DI10" s="172"/>
    </row>
    <row r="11" spans="1:119" ht="18.75" customHeight="1" thickBot="1" x14ac:dyDescent="0.2">
      <c r="A11" s="164"/>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122</v>
      </c>
      <c r="AV11" s="467"/>
      <c r="AW11" s="467"/>
      <c r="AX11" s="467"/>
      <c r="AY11" s="399" t="s">
        <v>128</v>
      </c>
      <c r="AZ11" s="400"/>
      <c r="BA11" s="400"/>
      <c r="BB11" s="400"/>
      <c r="BC11" s="400"/>
      <c r="BD11" s="400"/>
      <c r="BE11" s="400"/>
      <c r="BF11" s="400"/>
      <c r="BG11" s="400"/>
      <c r="BH11" s="400"/>
      <c r="BI11" s="400"/>
      <c r="BJ11" s="400"/>
      <c r="BK11" s="400"/>
      <c r="BL11" s="400"/>
      <c r="BM11" s="401"/>
      <c r="BN11" s="419">
        <v>68171</v>
      </c>
      <c r="BO11" s="420"/>
      <c r="BP11" s="420"/>
      <c r="BQ11" s="420"/>
      <c r="BR11" s="420"/>
      <c r="BS11" s="420"/>
      <c r="BT11" s="420"/>
      <c r="BU11" s="421"/>
      <c r="BV11" s="419">
        <v>63700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64"/>
      <c r="B12" s="525" t="s">
        <v>132</v>
      </c>
      <c r="C12" s="526"/>
      <c r="D12" s="526"/>
      <c r="E12" s="526"/>
      <c r="F12" s="526"/>
      <c r="G12" s="526"/>
      <c r="H12" s="526"/>
      <c r="I12" s="526"/>
      <c r="J12" s="526"/>
      <c r="K12" s="527"/>
      <c r="L12" s="534" t="s">
        <v>133</v>
      </c>
      <c r="M12" s="535"/>
      <c r="N12" s="535"/>
      <c r="O12" s="535"/>
      <c r="P12" s="535"/>
      <c r="Q12" s="536"/>
      <c r="R12" s="537">
        <v>9078</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137</v>
      </c>
      <c r="AV12" s="467"/>
      <c r="AW12" s="467"/>
      <c r="AX12" s="467"/>
      <c r="AY12" s="399" t="s">
        <v>138</v>
      </c>
      <c r="AZ12" s="400"/>
      <c r="BA12" s="400"/>
      <c r="BB12" s="400"/>
      <c r="BC12" s="400"/>
      <c r="BD12" s="400"/>
      <c r="BE12" s="400"/>
      <c r="BF12" s="400"/>
      <c r="BG12" s="400"/>
      <c r="BH12" s="400"/>
      <c r="BI12" s="400"/>
      <c r="BJ12" s="400"/>
      <c r="BK12" s="400"/>
      <c r="BL12" s="400"/>
      <c r="BM12" s="401"/>
      <c r="BN12" s="419">
        <v>62000</v>
      </c>
      <c r="BO12" s="420"/>
      <c r="BP12" s="420"/>
      <c r="BQ12" s="420"/>
      <c r="BR12" s="420"/>
      <c r="BS12" s="420"/>
      <c r="BT12" s="420"/>
      <c r="BU12" s="421"/>
      <c r="BV12" s="419">
        <v>83000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64"/>
      <c r="B13" s="528"/>
      <c r="C13" s="529"/>
      <c r="D13" s="529"/>
      <c r="E13" s="529"/>
      <c r="F13" s="529"/>
      <c r="G13" s="529"/>
      <c r="H13" s="529"/>
      <c r="I13" s="529"/>
      <c r="J13" s="529"/>
      <c r="K13" s="530"/>
      <c r="L13" s="173"/>
      <c r="M13" s="509" t="s">
        <v>141</v>
      </c>
      <c r="N13" s="510"/>
      <c r="O13" s="510"/>
      <c r="P13" s="510"/>
      <c r="Q13" s="511"/>
      <c r="R13" s="512">
        <v>8756</v>
      </c>
      <c r="S13" s="513"/>
      <c r="T13" s="513"/>
      <c r="U13" s="513"/>
      <c r="V13" s="514"/>
      <c r="W13" s="500" t="s">
        <v>142</v>
      </c>
      <c r="X13" s="442"/>
      <c r="Y13" s="442"/>
      <c r="Z13" s="442"/>
      <c r="AA13" s="442"/>
      <c r="AB13" s="443"/>
      <c r="AC13" s="395">
        <v>770</v>
      </c>
      <c r="AD13" s="396"/>
      <c r="AE13" s="396"/>
      <c r="AF13" s="396"/>
      <c r="AG13" s="397"/>
      <c r="AH13" s="395">
        <v>871</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53143</v>
      </c>
      <c r="BO13" s="420"/>
      <c r="BP13" s="420"/>
      <c r="BQ13" s="420"/>
      <c r="BR13" s="420"/>
      <c r="BS13" s="420"/>
      <c r="BT13" s="420"/>
      <c r="BU13" s="421"/>
      <c r="BV13" s="419">
        <v>153627</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8.4</v>
      </c>
      <c r="CU13" s="390"/>
      <c r="CV13" s="390"/>
      <c r="CW13" s="390"/>
      <c r="CX13" s="390"/>
      <c r="CY13" s="390"/>
      <c r="CZ13" s="390"/>
      <c r="DA13" s="391"/>
      <c r="DB13" s="389">
        <v>9</v>
      </c>
      <c r="DC13" s="390"/>
      <c r="DD13" s="390"/>
      <c r="DE13" s="390"/>
      <c r="DF13" s="390"/>
      <c r="DG13" s="390"/>
      <c r="DH13" s="390"/>
      <c r="DI13" s="391"/>
    </row>
    <row r="14" spans="1:119" ht="18.75" customHeight="1" thickBot="1" x14ac:dyDescent="0.2">
      <c r="A14" s="164"/>
      <c r="B14" s="528"/>
      <c r="C14" s="529"/>
      <c r="D14" s="529"/>
      <c r="E14" s="529"/>
      <c r="F14" s="529"/>
      <c r="G14" s="529"/>
      <c r="H14" s="529"/>
      <c r="I14" s="529"/>
      <c r="J14" s="529"/>
      <c r="K14" s="530"/>
      <c r="L14" s="502" t="s">
        <v>147</v>
      </c>
      <c r="M14" s="546"/>
      <c r="N14" s="546"/>
      <c r="O14" s="546"/>
      <c r="P14" s="546"/>
      <c r="Q14" s="547"/>
      <c r="R14" s="512">
        <v>9268</v>
      </c>
      <c r="S14" s="513"/>
      <c r="T14" s="513"/>
      <c r="U14" s="513"/>
      <c r="V14" s="514"/>
      <c r="W14" s="515"/>
      <c r="X14" s="445"/>
      <c r="Y14" s="445"/>
      <c r="Z14" s="445"/>
      <c r="AA14" s="445"/>
      <c r="AB14" s="446"/>
      <c r="AC14" s="505">
        <v>15.6</v>
      </c>
      <c r="AD14" s="506"/>
      <c r="AE14" s="506"/>
      <c r="AF14" s="506"/>
      <c r="AG14" s="507"/>
      <c r="AH14" s="505">
        <v>16.7</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v>42.1</v>
      </c>
      <c r="CU14" s="517"/>
      <c r="CV14" s="517"/>
      <c r="CW14" s="517"/>
      <c r="CX14" s="517"/>
      <c r="CY14" s="517"/>
      <c r="CZ14" s="517"/>
      <c r="DA14" s="518"/>
      <c r="DB14" s="516">
        <v>52.4</v>
      </c>
      <c r="DC14" s="517"/>
      <c r="DD14" s="517"/>
      <c r="DE14" s="517"/>
      <c r="DF14" s="517"/>
      <c r="DG14" s="517"/>
      <c r="DH14" s="517"/>
      <c r="DI14" s="518"/>
    </row>
    <row r="15" spans="1:119" ht="18.75" customHeight="1" x14ac:dyDescent="0.15">
      <c r="A15" s="164"/>
      <c r="B15" s="528"/>
      <c r="C15" s="529"/>
      <c r="D15" s="529"/>
      <c r="E15" s="529"/>
      <c r="F15" s="529"/>
      <c r="G15" s="529"/>
      <c r="H15" s="529"/>
      <c r="I15" s="529"/>
      <c r="J15" s="529"/>
      <c r="K15" s="530"/>
      <c r="L15" s="173"/>
      <c r="M15" s="509" t="s">
        <v>141</v>
      </c>
      <c r="N15" s="510"/>
      <c r="O15" s="510"/>
      <c r="P15" s="510"/>
      <c r="Q15" s="511"/>
      <c r="R15" s="512">
        <v>8969</v>
      </c>
      <c r="S15" s="513"/>
      <c r="T15" s="513"/>
      <c r="U15" s="513"/>
      <c r="V15" s="514"/>
      <c r="W15" s="500" t="s">
        <v>149</v>
      </c>
      <c r="X15" s="442"/>
      <c r="Y15" s="442"/>
      <c r="Z15" s="442"/>
      <c r="AA15" s="442"/>
      <c r="AB15" s="443"/>
      <c r="AC15" s="395">
        <v>1869</v>
      </c>
      <c r="AD15" s="396"/>
      <c r="AE15" s="396"/>
      <c r="AF15" s="396"/>
      <c r="AG15" s="397"/>
      <c r="AH15" s="395">
        <v>2002</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1230175</v>
      </c>
      <c r="BO15" s="415"/>
      <c r="BP15" s="415"/>
      <c r="BQ15" s="415"/>
      <c r="BR15" s="415"/>
      <c r="BS15" s="415"/>
      <c r="BT15" s="415"/>
      <c r="BU15" s="416"/>
      <c r="BV15" s="414">
        <v>1168474</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74"/>
      <c r="CU15" s="175"/>
      <c r="CV15" s="175"/>
      <c r="CW15" s="175"/>
      <c r="CX15" s="175"/>
      <c r="CY15" s="175"/>
      <c r="CZ15" s="175"/>
      <c r="DA15" s="176"/>
      <c r="DB15" s="174"/>
      <c r="DC15" s="175"/>
      <c r="DD15" s="175"/>
      <c r="DE15" s="175"/>
      <c r="DF15" s="175"/>
      <c r="DG15" s="175"/>
      <c r="DH15" s="175"/>
      <c r="DI15" s="176"/>
    </row>
    <row r="16" spans="1:119" ht="18.75" customHeight="1" x14ac:dyDescent="0.15">
      <c r="A16" s="164"/>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37.9</v>
      </c>
      <c r="AD16" s="506"/>
      <c r="AE16" s="506"/>
      <c r="AF16" s="506"/>
      <c r="AG16" s="507"/>
      <c r="AH16" s="505">
        <v>38.299999999999997</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3330610</v>
      </c>
      <c r="BO16" s="420"/>
      <c r="BP16" s="420"/>
      <c r="BQ16" s="420"/>
      <c r="BR16" s="420"/>
      <c r="BS16" s="420"/>
      <c r="BT16" s="420"/>
      <c r="BU16" s="421"/>
      <c r="BV16" s="419">
        <v>3283352</v>
      </c>
      <c r="BW16" s="420"/>
      <c r="BX16" s="420"/>
      <c r="BY16" s="420"/>
      <c r="BZ16" s="420"/>
      <c r="CA16" s="420"/>
      <c r="CB16" s="420"/>
      <c r="CC16" s="421"/>
      <c r="CD16" s="177"/>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64"/>
      <c r="B17" s="531"/>
      <c r="C17" s="532"/>
      <c r="D17" s="532"/>
      <c r="E17" s="532"/>
      <c r="F17" s="532"/>
      <c r="G17" s="532"/>
      <c r="H17" s="532"/>
      <c r="I17" s="532"/>
      <c r="J17" s="532"/>
      <c r="K17" s="533"/>
      <c r="L17" s="178"/>
      <c r="M17" s="494" t="s">
        <v>155</v>
      </c>
      <c r="N17" s="495"/>
      <c r="O17" s="495"/>
      <c r="P17" s="495"/>
      <c r="Q17" s="496"/>
      <c r="R17" s="497" t="s">
        <v>156</v>
      </c>
      <c r="S17" s="498"/>
      <c r="T17" s="498"/>
      <c r="U17" s="498"/>
      <c r="V17" s="499"/>
      <c r="W17" s="500" t="s">
        <v>157</v>
      </c>
      <c r="X17" s="442"/>
      <c r="Y17" s="442"/>
      <c r="Z17" s="442"/>
      <c r="AA17" s="442"/>
      <c r="AB17" s="443"/>
      <c r="AC17" s="395">
        <v>2297</v>
      </c>
      <c r="AD17" s="396"/>
      <c r="AE17" s="396"/>
      <c r="AF17" s="396"/>
      <c r="AG17" s="397"/>
      <c r="AH17" s="395">
        <v>2350</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1535873</v>
      </c>
      <c r="BO17" s="420"/>
      <c r="BP17" s="420"/>
      <c r="BQ17" s="420"/>
      <c r="BR17" s="420"/>
      <c r="BS17" s="420"/>
      <c r="BT17" s="420"/>
      <c r="BU17" s="421"/>
      <c r="BV17" s="419">
        <v>1455479</v>
      </c>
      <c r="BW17" s="420"/>
      <c r="BX17" s="420"/>
      <c r="BY17" s="420"/>
      <c r="BZ17" s="420"/>
      <c r="CA17" s="420"/>
      <c r="CB17" s="420"/>
      <c r="CC17" s="421"/>
      <c r="CD17" s="177"/>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64"/>
      <c r="B18" s="471" t="s">
        <v>159</v>
      </c>
      <c r="C18" s="472"/>
      <c r="D18" s="472"/>
      <c r="E18" s="473"/>
      <c r="F18" s="473"/>
      <c r="G18" s="473"/>
      <c r="H18" s="473"/>
      <c r="I18" s="473"/>
      <c r="J18" s="473"/>
      <c r="K18" s="473"/>
      <c r="L18" s="474">
        <v>86.96</v>
      </c>
      <c r="M18" s="474"/>
      <c r="N18" s="474"/>
      <c r="O18" s="474"/>
      <c r="P18" s="474"/>
      <c r="Q18" s="474"/>
      <c r="R18" s="475"/>
      <c r="S18" s="475"/>
      <c r="T18" s="475"/>
      <c r="U18" s="475"/>
      <c r="V18" s="476"/>
      <c r="W18" s="490"/>
      <c r="X18" s="491"/>
      <c r="Y18" s="491"/>
      <c r="Z18" s="491"/>
      <c r="AA18" s="491"/>
      <c r="AB18" s="501"/>
      <c r="AC18" s="383">
        <v>46.5</v>
      </c>
      <c r="AD18" s="384"/>
      <c r="AE18" s="384"/>
      <c r="AF18" s="384"/>
      <c r="AG18" s="477"/>
      <c r="AH18" s="383">
        <v>45</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2897890</v>
      </c>
      <c r="BO18" s="420"/>
      <c r="BP18" s="420"/>
      <c r="BQ18" s="420"/>
      <c r="BR18" s="420"/>
      <c r="BS18" s="420"/>
      <c r="BT18" s="420"/>
      <c r="BU18" s="421"/>
      <c r="BV18" s="419">
        <v>2843908</v>
      </c>
      <c r="BW18" s="420"/>
      <c r="BX18" s="420"/>
      <c r="BY18" s="420"/>
      <c r="BZ18" s="420"/>
      <c r="CA18" s="420"/>
      <c r="CB18" s="420"/>
      <c r="CC18" s="421"/>
      <c r="CD18" s="177"/>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64"/>
      <c r="B19" s="471" t="s">
        <v>161</v>
      </c>
      <c r="C19" s="472"/>
      <c r="D19" s="472"/>
      <c r="E19" s="473"/>
      <c r="F19" s="473"/>
      <c r="G19" s="473"/>
      <c r="H19" s="473"/>
      <c r="I19" s="473"/>
      <c r="J19" s="473"/>
      <c r="K19" s="473"/>
      <c r="L19" s="479">
        <v>104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4562964</v>
      </c>
      <c r="BO19" s="420"/>
      <c r="BP19" s="420"/>
      <c r="BQ19" s="420"/>
      <c r="BR19" s="420"/>
      <c r="BS19" s="420"/>
      <c r="BT19" s="420"/>
      <c r="BU19" s="421"/>
      <c r="BV19" s="419">
        <v>4671217</v>
      </c>
      <c r="BW19" s="420"/>
      <c r="BX19" s="420"/>
      <c r="BY19" s="420"/>
      <c r="BZ19" s="420"/>
      <c r="CA19" s="420"/>
      <c r="CB19" s="420"/>
      <c r="CC19" s="421"/>
      <c r="CD19" s="177"/>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64"/>
      <c r="B20" s="471" t="s">
        <v>163</v>
      </c>
      <c r="C20" s="472"/>
      <c r="D20" s="472"/>
      <c r="E20" s="473"/>
      <c r="F20" s="473"/>
      <c r="G20" s="473"/>
      <c r="H20" s="473"/>
      <c r="I20" s="473"/>
      <c r="J20" s="473"/>
      <c r="K20" s="473"/>
      <c r="L20" s="479">
        <v>3391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77"/>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64"/>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77"/>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64"/>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4167614</v>
      </c>
      <c r="BO22" s="415"/>
      <c r="BP22" s="415"/>
      <c r="BQ22" s="415"/>
      <c r="BR22" s="415"/>
      <c r="BS22" s="415"/>
      <c r="BT22" s="415"/>
      <c r="BU22" s="416"/>
      <c r="BV22" s="414">
        <v>4330561</v>
      </c>
      <c r="BW22" s="415"/>
      <c r="BX22" s="415"/>
      <c r="BY22" s="415"/>
      <c r="BZ22" s="415"/>
      <c r="CA22" s="415"/>
      <c r="CB22" s="415"/>
      <c r="CC22" s="416"/>
      <c r="CD22" s="177"/>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64"/>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2081016</v>
      </c>
      <c r="BO23" s="420"/>
      <c r="BP23" s="420"/>
      <c r="BQ23" s="420"/>
      <c r="BR23" s="420"/>
      <c r="BS23" s="420"/>
      <c r="BT23" s="420"/>
      <c r="BU23" s="421"/>
      <c r="BV23" s="419">
        <v>2328935</v>
      </c>
      <c r="BW23" s="420"/>
      <c r="BX23" s="420"/>
      <c r="BY23" s="420"/>
      <c r="BZ23" s="420"/>
      <c r="CA23" s="420"/>
      <c r="CB23" s="420"/>
      <c r="CC23" s="421"/>
      <c r="CD23" s="177"/>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64"/>
      <c r="B24" s="435"/>
      <c r="C24" s="436"/>
      <c r="D24" s="437"/>
      <c r="E24" s="392" t="s">
        <v>173</v>
      </c>
      <c r="F24" s="393"/>
      <c r="G24" s="393"/>
      <c r="H24" s="393"/>
      <c r="I24" s="393"/>
      <c r="J24" s="393"/>
      <c r="K24" s="394"/>
      <c r="L24" s="395">
        <v>1</v>
      </c>
      <c r="M24" s="396"/>
      <c r="N24" s="396"/>
      <c r="O24" s="396"/>
      <c r="P24" s="397"/>
      <c r="Q24" s="395">
        <v>6894</v>
      </c>
      <c r="R24" s="396"/>
      <c r="S24" s="396"/>
      <c r="T24" s="396"/>
      <c r="U24" s="396"/>
      <c r="V24" s="397"/>
      <c r="W24" s="454"/>
      <c r="X24" s="436"/>
      <c r="Y24" s="437"/>
      <c r="Z24" s="392" t="s">
        <v>174</v>
      </c>
      <c r="AA24" s="393"/>
      <c r="AB24" s="393"/>
      <c r="AC24" s="393"/>
      <c r="AD24" s="393"/>
      <c r="AE24" s="393"/>
      <c r="AF24" s="393"/>
      <c r="AG24" s="394"/>
      <c r="AH24" s="395">
        <v>106</v>
      </c>
      <c r="AI24" s="396"/>
      <c r="AJ24" s="396"/>
      <c r="AK24" s="396"/>
      <c r="AL24" s="397"/>
      <c r="AM24" s="395">
        <v>313230</v>
      </c>
      <c r="AN24" s="396"/>
      <c r="AO24" s="396"/>
      <c r="AP24" s="396"/>
      <c r="AQ24" s="396"/>
      <c r="AR24" s="397"/>
      <c r="AS24" s="395">
        <v>2955</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2362652</v>
      </c>
      <c r="BO24" s="420"/>
      <c r="BP24" s="420"/>
      <c r="BQ24" s="420"/>
      <c r="BR24" s="420"/>
      <c r="BS24" s="420"/>
      <c r="BT24" s="420"/>
      <c r="BU24" s="421"/>
      <c r="BV24" s="419">
        <v>2340613</v>
      </c>
      <c r="BW24" s="420"/>
      <c r="BX24" s="420"/>
      <c r="BY24" s="420"/>
      <c r="BZ24" s="420"/>
      <c r="CA24" s="420"/>
      <c r="CB24" s="420"/>
      <c r="CC24" s="421"/>
      <c r="CD24" s="177"/>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64"/>
      <c r="B25" s="435"/>
      <c r="C25" s="436"/>
      <c r="D25" s="437"/>
      <c r="E25" s="392" t="s">
        <v>176</v>
      </c>
      <c r="F25" s="393"/>
      <c r="G25" s="393"/>
      <c r="H25" s="393"/>
      <c r="I25" s="393"/>
      <c r="J25" s="393"/>
      <c r="K25" s="394"/>
      <c r="L25" s="395">
        <v>1</v>
      </c>
      <c r="M25" s="396"/>
      <c r="N25" s="396"/>
      <c r="O25" s="396"/>
      <c r="P25" s="397"/>
      <c r="Q25" s="395">
        <v>5842</v>
      </c>
      <c r="R25" s="396"/>
      <c r="S25" s="396"/>
      <c r="T25" s="396"/>
      <c r="U25" s="396"/>
      <c r="V25" s="397"/>
      <c r="W25" s="454"/>
      <c r="X25" s="436"/>
      <c r="Y25" s="437"/>
      <c r="Z25" s="392" t="s">
        <v>177</v>
      </c>
      <c r="AA25" s="393"/>
      <c r="AB25" s="393"/>
      <c r="AC25" s="393"/>
      <c r="AD25" s="393"/>
      <c r="AE25" s="393"/>
      <c r="AF25" s="393"/>
      <c r="AG25" s="394"/>
      <c r="AH25" s="395" t="s">
        <v>178</v>
      </c>
      <c r="AI25" s="396"/>
      <c r="AJ25" s="396"/>
      <c r="AK25" s="396"/>
      <c r="AL25" s="397"/>
      <c r="AM25" s="395" t="s">
        <v>140</v>
      </c>
      <c r="AN25" s="396"/>
      <c r="AO25" s="396"/>
      <c r="AP25" s="396"/>
      <c r="AQ25" s="396"/>
      <c r="AR25" s="397"/>
      <c r="AS25" s="395" t="s">
        <v>140</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297472</v>
      </c>
      <c r="BO25" s="415"/>
      <c r="BP25" s="415"/>
      <c r="BQ25" s="415"/>
      <c r="BR25" s="415"/>
      <c r="BS25" s="415"/>
      <c r="BT25" s="415"/>
      <c r="BU25" s="416"/>
      <c r="BV25" s="414">
        <v>192677</v>
      </c>
      <c r="BW25" s="415"/>
      <c r="BX25" s="415"/>
      <c r="BY25" s="415"/>
      <c r="BZ25" s="415"/>
      <c r="CA25" s="415"/>
      <c r="CB25" s="415"/>
      <c r="CC25" s="416"/>
      <c r="CD25" s="177"/>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64"/>
      <c r="B26" s="435"/>
      <c r="C26" s="436"/>
      <c r="D26" s="437"/>
      <c r="E26" s="392" t="s">
        <v>180</v>
      </c>
      <c r="F26" s="393"/>
      <c r="G26" s="393"/>
      <c r="H26" s="393"/>
      <c r="I26" s="393"/>
      <c r="J26" s="393"/>
      <c r="K26" s="394"/>
      <c r="L26" s="395">
        <v>1</v>
      </c>
      <c r="M26" s="396"/>
      <c r="N26" s="396"/>
      <c r="O26" s="396"/>
      <c r="P26" s="397"/>
      <c r="Q26" s="395">
        <v>5095</v>
      </c>
      <c r="R26" s="396"/>
      <c r="S26" s="396"/>
      <c r="T26" s="396"/>
      <c r="U26" s="396"/>
      <c r="V26" s="397"/>
      <c r="W26" s="454"/>
      <c r="X26" s="436"/>
      <c r="Y26" s="437"/>
      <c r="Z26" s="392" t="s">
        <v>181</v>
      </c>
      <c r="AA26" s="430"/>
      <c r="AB26" s="430"/>
      <c r="AC26" s="430"/>
      <c r="AD26" s="430"/>
      <c r="AE26" s="430"/>
      <c r="AF26" s="430"/>
      <c r="AG26" s="431"/>
      <c r="AH26" s="395" t="s">
        <v>140</v>
      </c>
      <c r="AI26" s="396"/>
      <c r="AJ26" s="396"/>
      <c r="AK26" s="396"/>
      <c r="AL26" s="397"/>
      <c r="AM26" s="395" t="s">
        <v>140</v>
      </c>
      <c r="AN26" s="396"/>
      <c r="AO26" s="396"/>
      <c r="AP26" s="396"/>
      <c r="AQ26" s="396"/>
      <c r="AR26" s="397"/>
      <c r="AS26" s="395" t="s">
        <v>140</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183</v>
      </c>
      <c r="BW26" s="420"/>
      <c r="BX26" s="420"/>
      <c r="BY26" s="420"/>
      <c r="BZ26" s="420"/>
      <c r="CA26" s="420"/>
      <c r="CB26" s="420"/>
      <c r="CC26" s="421"/>
      <c r="CD26" s="177"/>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64"/>
      <c r="B27" s="435"/>
      <c r="C27" s="436"/>
      <c r="D27" s="437"/>
      <c r="E27" s="392" t="s">
        <v>184</v>
      </c>
      <c r="F27" s="393"/>
      <c r="G27" s="393"/>
      <c r="H27" s="393"/>
      <c r="I27" s="393"/>
      <c r="J27" s="393"/>
      <c r="K27" s="394"/>
      <c r="L27" s="395">
        <v>1</v>
      </c>
      <c r="M27" s="396"/>
      <c r="N27" s="396"/>
      <c r="O27" s="396"/>
      <c r="P27" s="397"/>
      <c r="Q27" s="395">
        <v>2882</v>
      </c>
      <c r="R27" s="396"/>
      <c r="S27" s="396"/>
      <c r="T27" s="396"/>
      <c r="U27" s="396"/>
      <c r="V27" s="397"/>
      <c r="W27" s="454"/>
      <c r="X27" s="436"/>
      <c r="Y27" s="437"/>
      <c r="Z27" s="392" t="s">
        <v>185</v>
      </c>
      <c r="AA27" s="393"/>
      <c r="AB27" s="393"/>
      <c r="AC27" s="393"/>
      <c r="AD27" s="393"/>
      <c r="AE27" s="393"/>
      <c r="AF27" s="393"/>
      <c r="AG27" s="394"/>
      <c r="AH27" s="395" t="s">
        <v>140</v>
      </c>
      <c r="AI27" s="396"/>
      <c r="AJ27" s="396"/>
      <c r="AK27" s="396"/>
      <c r="AL27" s="397"/>
      <c r="AM27" s="395" t="s">
        <v>140</v>
      </c>
      <c r="AN27" s="396"/>
      <c r="AO27" s="396"/>
      <c r="AP27" s="396"/>
      <c r="AQ27" s="396"/>
      <c r="AR27" s="397"/>
      <c r="AS27" s="395" t="s">
        <v>140</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30781</v>
      </c>
      <c r="BO27" s="423"/>
      <c r="BP27" s="423"/>
      <c r="BQ27" s="423"/>
      <c r="BR27" s="423"/>
      <c r="BS27" s="423"/>
      <c r="BT27" s="423"/>
      <c r="BU27" s="424"/>
      <c r="BV27" s="422">
        <v>30767</v>
      </c>
      <c r="BW27" s="423"/>
      <c r="BX27" s="423"/>
      <c r="BY27" s="423"/>
      <c r="BZ27" s="423"/>
      <c r="CA27" s="423"/>
      <c r="CB27" s="423"/>
      <c r="CC27" s="424"/>
      <c r="CD27" s="179"/>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64"/>
      <c r="B28" s="435"/>
      <c r="C28" s="436"/>
      <c r="D28" s="437"/>
      <c r="E28" s="392" t="s">
        <v>187</v>
      </c>
      <c r="F28" s="393"/>
      <c r="G28" s="393"/>
      <c r="H28" s="393"/>
      <c r="I28" s="393"/>
      <c r="J28" s="393"/>
      <c r="K28" s="394"/>
      <c r="L28" s="395">
        <v>1</v>
      </c>
      <c r="M28" s="396"/>
      <c r="N28" s="396"/>
      <c r="O28" s="396"/>
      <c r="P28" s="397"/>
      <c r="Q28" s="395">
        <v>2205</v>
      </c>
      <c r="R28" s="396"/>
      <c r="S28" s="396"/>
      <c r="T28" s="396"/>
      <c r="U28" s="396"/>
      <c r="V28" s="397"/>
      <c r="W28" s="454"/>
      <c r="X28" s="436"/>
      <c r="Y28" s="437"/>
      <c r="Z28" s="392" t="s">
        <v>188</v>
      </c>
      <c r="AA28" s="393"/>
      <c r="AB28" s="393"/>
      <c r="AC28" s="393"/>
      <c r="AD28" s="393"/>
      <c r="AE28" s="393"/>
      <c r="AF28" s="393"/>
      <c r="AG28" s="394"/>
      <c r="AH28" s="395" t="s">
        <v>178</v>
      </c>
      <c r="AI28" s="396"/>
      <c r="AJ28" s="396"/>
      <c r="AK28" s="396"/>
      <c r="AL28" s="397"/>
      <c r="AM28" s="395" t="s">
        <v>140</v>
      </c>
      <c r="AN28" s="396"/>
      <c r="AO28" s="396"/>
      <c r="AP28" s="396"/>
      <c r="AQ28" s="396"/>
      <c r="AR28" s="397"/>
      <c r="AS28" s="395" t="s">
        <v>140</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1165305</v>
      </c>
      <c r="BO28" s="415"/>
      <c r="BP28" s="415"/>
      <c r="BQ28" s="415"/>
      <c r="BR28" s="415"/>
      <c r="BS28" s="415"/>
      <c r="BT28" s="415"/>
      <c r="BU28" s="416"/>
      <c r="BV28" s="414">
        <v>1186065</v>
      </c>
      <c r="BW28" s="415"/>
      <c r="BX28" s="415"/>
      <c r="BY28" s="415"/>
      <c r="BZ28" s="415"/>
      <c r="CA28" s="415"/>
      <c r="CB28" s="415"/>
      <c r="CC28" s="416"/>
      <c r="CD28" s="177"/>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64"/>
      <c r="B29" s="435"/>
      <c r="C29" s="436"/>
      <c r="D29" s="437"/>
      <c r="E29" s="392" t="s">
        <v>190</v>
      </c>
      <c r="F29" s="393"/>
      <c r="G29" s="393"/>
      <c r="H29" s="393"/>
      <c r="I29" s="393"/>
      <c r="J29" s="393"/>
      <c r="K29" s="394"/>
      <c r="L29" s="395">
        <v>10</v>
      </c>
      <c r="M29" s="396"/>
      <c r="N29" s="396"/>
      <c r="O29" s="396"/>
      <c r="P29" s="397"/>
      <c r="Q29" s="395">
        <v>1980</v>
      </c>
      <c r="R29" s="396"/>
      <c r="S29" s="396"/>
      <c r="T29" s="396"/>
      <c r="U29" s="396"/>
      <c r="V29" s="397"/>
      <c r="W29" s="455"/>
      <c r="X29" s="456"/>
      <c r="Y29" s="457"/>
      <c r="Z29" s="392" t="s">
        <v>191</v>
      </c>
      <c r="AA29" s="393"/>
      <c r="AB29" s="393"/>
      <c r="AC29" s="393"/>
      <c r="AD29" s="393"/>
      <c r="AE29" s="393"/>
      <c r="AF29" s="393"/>
      <c r="AG29" s="394"/>
      <c r="AH29" s="395">
        <v>106</v>
      </c>
      <c r="AI29" s="396"/>
      <c r="AJ29" s="396"/>
      <c r="AK29" s="396"/>
      <c r="AL29" s="397"/>
      <c r="AM29" s="395">
        <v>313230</v>
      </c>
      <c r="AN29" s="396"/>
      <c r="AO29" s="396"/>
      <c r="AP29" s="396"/>
      <c r="AQ29" s="396"/>
      <c r="AR29" s="397"/>
      <c r="AS29" s="395">
        <v>2955</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162944</v>
      </c>
      <c r="BO29" s="420"/>
      <c r="BP29" s="420"/>
      <c r="BQ29" s="420"/>
      <c r="BR29" s="420"/>
      <c r="BS29" s="420"/>
      <c r="BT29" s="420"/>
      <c r="BU29" s="421"/>
      <c r="BV29" s="419">
        <v>146853</v>
      </c>
      <c r="BW29" s="420"/>
      <c r="BX29" s="420"/>
      <c r="BY29" s="420"/>
      <c r="BZ29" s="420"/>
      <c r="CA29" s="420"/>
      <c r="CB29" s="420"/>
      <c r="CC29" s="421"/>
      <c r="CD29" s="179"/>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64"/>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95.1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744142</v>
      </c>
      <c r="BO30" s="423"/>
      <c r="BP30" s="423"/>
      <c r="BQ30" s="423"/>
      <c r="BR30" s="423"/>
      <c r="BS30" s="423"/>
      <c r="BT30" s="423"/>
      <c r="BU30" s="424"/>
      <c r="BV30" s="422">
        <v>759182</v>
      </c>
      <c r="BW30" s="423"/>
      <c r="BX30" s="423"/>
      <c r="BY30" s="423"/>
      <c r="BZ30" s="423"/>
      <c r="CA30" s="423"/>
      <c r="CB30" s="423"/>
      <c r="CC30" s="424"/>
      <c r="CD30" s="180"/>
      <c r="CE30" s="181"/>
      <c r="CF30" s="181"/>
      <c r="CG30" s="181"/>
      <c r="CH30" s="181"/>
      <c r="CI30" s="181"/>
      <c r="CJ30" s="181"/>
      <c r="CK30" s="181"/>
      <c r="CL30" s="181"/>
      <c r="CM30" s="181"/>
      <c r="CN30" s="181"/>
      <c r="CO30" s="181"/>
      <c r="CP30" s="181"/>
      <c r="CQ30" s="181"/>
      <c r="CR30" s="181"/>
      <c r="CS30" s="182"/>
      <c r="CT30" s="183"/>
      <c r="CU30" s="184"/>
      <c r="CV30" s="184"/>
      <c r="CW30" s="184"/>
      <c r="CX30" s="184"/>
      <c r="CY30" s="184"/>
      <c r="CZ30" s="184"/>
      <c r="DA30" s="185"/>
      <c r="DB30" s="183"/>
      <c r="DC30" s="184"/>
      <c r="DD30" s="184"/>
      <c r="DE30" s="184"/>
      <c r="DF30" s="184"/>
      <c r="DG30" s="184"/>
      <c r="DH30" s="184"/>
      <c r="DI30" s="185"/>
    </row>
    <row r="31" spans="1:113" ht="13.5" customHeight="1" x14ac:dyDescent="0.15">
      <c r="A31" s="164"/>
      <c r="B31" s="186"/>
      <c r="DI31" s="187"/>
    </row>
    <row r="32" spans="1:113" ht="13.5" customHeight="1" x14ac:dyDescent="0.15">
      <c r="A32" s="164"/>
      <c r="B32" s="188"/>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187"/>
    </row>
    <row r="33" spans="1:113" ht="13.5" customHeight="1" x14ac:dyDescent="0.15">
      <c r="A33" s="164"/>
      <c r="B33" s="188"/>
      <c r="C33" s="371" t="s">
        <v>200</v>
      </c>
      <c r="D33" s="371"/>
      <c r="E33" s="370" t="s">
        <v>201</v>
      </c>
      <c r="F33" s="370"/>
      <c r="G33" s="370"/>
      <c r="H33" s="370"/>
      <c r="I33" s="370"/>
      <c r="J33" s="370"/>
      <c r="K33" s="370"/>
      <c r="L33" s="370"/>
      <c r="M33" s="370"/>
      <c r="N33" s="370"/>
      <c r="O33" s="370"/>
      <c r="P33" s="370"/>
      <c r="Q33" s="370"/>
      <c r="R33" s="370"/>
      <c r="S33" s="370"/>
      <c r="T33" s="189"/>
      <c r="U33" s="371" t="s">
        <v>200</v>
      </c>
      <c r="V33" s="371"/>
      <c r="W33" s="370" t="s">
        <v>201</v>
      </c>
      <c r="X33" s="370"/>
      <c r="Y33" s="370"/>
      <c r="Z33" s="370"/>
      <c r="AA33" s="370"/>
      <c r="AB33" s="370"/>
      <c r="AC33" s="370"/>
      <c r="AD33" s="370"/>
      <c r="AE33" s="370"/>
      <c r="AF33" s="370"/>
      <c r="AG33" s="370"/>
      <c r="AH33" s="370"/>
      <c r="AI33" s="370"/>
      <c r="AJ33" s="370"/>
      <c r="AK33" s="370"/>
      <c r="AL33" s="189"/>
      <c r="AM33" s="371" t="s">
        <v>200</v>
      </c>
      <c r="AN33" s="371"/>
      <c r="AO33" s="370" t="s">
        <v>202</v>
      </c>
      <c r="AP33" s="370"/>
      <c r="AQ33" s="370"/>
      <c r="AR33" s="370"/>
      <c r="AS33" s="370"/>
      <c r="AT33" s="370"/>
      <c r="AU33" s="370"/>
      <c r="AV33" s="370"/>
      <c r="AW33" s="370"/>
      <c r="AX33" s="370"/>
      <c r="AY33" s="370"/>
      <c r="AZ33" s="370"/>
      <c r="BA33" s="370"/>
      <c r="BB33" s="370"/>
      <c r="BC33" s="370"/>
      <c r="BD33" s="190"/>
      <c r="BE33" s="370" t="s">
        <v>203</v>
      </c>
      <c r="BF33" s="370"/>
      <c r="BG33" s="370" t="s">
        <v>204</v>
      </c>
      <c r="BH33" s="370"/>
      <c r="BI33" s="370"/>
      <c r="BJ33" s="370"/>
      <c r="BK33" s="370"/>
      <c r="BL33" s="370"/>
      <c r="BM33" s="370"/>
      <c r="BN33" s="370"/>
      <c r="BO33" s="370"/>
      <c r="BP33" s="370"/>
      <c r="BQ33" s="370"/>
      <c r="BR33" s="370"/>
      <c r="BS33" s="370"/>
      <c r="BT33" s="370"/>
      <c r="BU33" s="370"/>
      <c r="BV33" s="190"/>
      <c r="BW33" s="371" t="s">
        <v>203</v>
      </c>
      <c r="BX33" s="371"/>
      <c r="BY33" s="370" t="s">
        <v>205</v>
      </c>
      <c r="BZ33" s="370"/>
      <c r="CA33" s="370"/>
      <c r="CB33" s="370"/>
      <c r="CC33" s="370"/>
      <c r="CD33" s="370"/>
      <c r="CE33" s="370"/>
      <c r="CF33" s="370"/>
      <c r="CG33" s="370"/>
      <c r="CH33" s="370"/>
      <c r="CI33" s="370"/>
      <c r="CJ33" s="370"/>
      <c r="CK33" s="370"/>
      <c r="CL33" s="370"/>
      <c r="CM33" s="370"/>
      <c r="CN33" s="189"/>
      <c r="CO33" s="371" t="s">
        <v>200</v>
      </c>
      <c r="CP33" s="371"/>
      <c r="CQ33" s="370" t="s">
        <v>206</v>
      </c>
      <c r="CR33" s="370"/>
      <c r="CS33" s="370"/>
      <c r="CT33" s="370"/>
      <c r="CU33" s="370"/>
      <c r="CV33" s="370"/>
      <c r="CW33" s="370"/>
      <c r="CX33" s="370"/>
      <c r="CY33" s="370"/>
      <c r="CZ33" s="370"/>
      <c r="DA33" s="370"/>
      <c r="DB33" s="370"/>
      <c r="DC33" s="370"/>
      <c r="DD33" s="370"/>
      <c r="DE33" s="370"/>
      <c r="DF33" s="189"/>
      <c r="DG33" s="369" t="s">
        <v>207</v>
      </c>
      <c r="DH33" s="369"/>
      <c r="DI33" s="191"/>
    </row>
    <row r="34" spans="1:113" ht="32.25" customHeight="1" x14ac:dyDescent="0.15">
      <c r="A34" s="164"/>
      <c r="B34" s="188"/>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64"/>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64"/>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64"/>
      <c r="BE34" s="367" t="str">
        <f>IF(BG34="","",MAX(C34:D43,U34:V43,AM34:AN43)+1)</f>
        <v/>
      </c>
      <c r="BF34" s="367"/>
      <c r="BG34" s="368"/>
      <c r="BH34" s="368"/>
      <c r="BI34" s="368"/>
      <c r="BJ34" s="368"/>
      <c r="BK34" s="368"/>
      <c r="BL34" s="368"/>
      <c r="BM34" s="368"/>
      <c r="BN34" s="368"/>
      <c r="BO34" s="368"/>
      <c r="BP34" s="368"/>
      <c r="BQ34" s="368"/>
      <c r="BR34" s="368"/>
      <c r="BS34" s="368"/>
      <c r="BT34" s="368"/>
      <c r="BU34" s="368"/>
      <c r="BV34" s="164"/>
      <c r="BW34" s="367">
        <f>IF(BY34="","",MAX(C34:D43,U34:V43,AM34:AN43,BE34:BF43)+1)</f>
        <v>7</v>
      </c>
      <c r="BX34" s="367"/>
      <c r="BY34" s="368" t="str">
        <f>IF('各会計、関係団体の財政状況及び健全化判断比率'!B68="","",'各会計、関係団体の財政状況及び健全化判断比率'!B68)</f>
        <v>上伊那広域連合（一般会計）</v>
      </c>
      <c r="BZ34" s="368"/>
      <c r="CA34" s="368"/>
      <c r="CB34" s="368"/>
      <c r="CC34" s="368"/>
      <c r="CD34" s="368"/>
      <c r="CE34" s="368"/>
      <c r="CF34" s="368"/>
      <c r="CG34" s="368"/>
      <c r="CH34" s="368"/>
      <c r="CI34" s="368"/>
      <c r="CJ34" s="368"/>
      <c r="CK34" s="368"/>
      <c r="CL34" s="368"/>
      <c r="CM34" s="368"/>
      <c r="CN34" s="164"/>
      <c r="CO34" s="367">
        <f>IF(CQ34="","",MAX(C34:D43,U34:V43,AM34:AN43,BE34:BF43,BW34:BX43)+1)</f>
        <v>17</v>
      </c>
      <c r="CP34" s="367"/>
      <c r="CQ34" s="368" t="str">
        <f>IF('各会計、関係団体の財政状況及び健全化判断比率'!BS7="","",'各会計、関係団体の財政状況及び健全化判断比率'!BS7)</f>
        <v>飯島町土地開発公社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191"/>
    </row>
    <row r="35" spans="1:113" ht="32.25" customHeight="1" x14ac:dyDescent="0.15">
      <c r="A35" s="164"/>
      <c r="B35" s="188"/>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64"/>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64"/>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64"/>
      <c r="BE35" s="367" t="str">
        <f t="shared" ref="BE35:BE43" si="1">IF(BG35="","",BE34+1)</f>
        <v/>
      </c>
      <c r="BF35" s="367"/>
      <c r="BG35" s="368"/>
      <c r="BH35" s="368"/>
      <c r="BI35" s="368"/>
      <c r="BJ35" s="368"/>
      <c r="BK35" s="368"/>
      <c r="BL35" s="368"/>
      <c r="BM35" s="368"/>
      <c r="BN35" s="368"/>
      <c r="BO35" s="368"/>
      <c r="BP35" s="368"/>
      <c r="BQ35" s="368"/>
      <c r="BR35" s="368"/>
      <c r="BS35" s="368"/>
      <c r="BT35" s="368"/>
      <c r="BU35" s="368"/>
      <c r="BV35" s="164"/>
      <c r="BW35" s="367">
        <f t="shared" ref="BW35:BW43" si="2">IF(BY35="","",BW34+1)</f>
        <v>8</v>
      </c>
      <c r="BX35" s="367"/>
      <c r="BY35" s="368" t="str">
        <f>IF('各会計、関係団体の財政状況及び健全化判断比率'!B69="","",'各会計、関係団体の財政状況及び健全化判断比率'!B69)</f>
        <v>上伊那広域連合（消防事業特別会計）</v>
      </c>
      <c r="BZ35" s="368"/>
      <c r="CA35" s="368"/>
      <c r="CB35" s="368"/>
      <c r="CC35" s="368"/>
      <c r="CD35" s="368"/>
      <c r="CE35" s="368"/>
      <c r="CF35" s="368"/>
      <c r="CG35" s="368"/>
      <c r="CH35" s="368"/>
      <c r="CI35" s="368"/>
      <c r="CJ35" s="368"/>
      <c r="CK35" s="368"/>
      <c r="CL35" s="368"/>
      <c r="CM35" s="368"/>
      <c r="CN35" s="164"/>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191"/>
    </row>
    <row r="36" spans="1:113" ht="32.25" customHeight="1" x14ac:dyDescent="0.15">
      <c r="A36" s="164"/>
      <c r="B36" s="188"/>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64"/>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64"/>
      <c r="AM36" s="367" t="str">
        <f t="shared" si="0"/>
        <v/>
      </c>
      <c r="AN36" s="367"/>
      <c r="AO36" s="368"/>
      <c r="AP36" s="368"/>
      <c r="AQ36" s="368"/>
      <c r="AR36" s="368"/>
      <c r="AS36" s="368"/>
      <c r="AT36" s="368"/>
      <c r="AU36" s="368"/>
      <c r="AV36" s="368"/>
      <c r="AW36" s="368"/>
      <c r="AX36" s="368"/>
      <c r="AY36" s="368"/>
      <c r="AZ36" s="368"/>
      <c r="BA36" s="368"/>
      <c r="BB36" s="368"/>
      <c r="BC36" s="368"/>
      <c r="BD36" s="164"/>
      <c r="BE36" s="367" t="str">
        <f t="shared" si="1"/>
        <v/>
      </c>
      <c r="BF36" s="367"/>
      <c r="BG36" s="368"/>
      <c r="BH36" s="368"/>
      <c r="BI36" s="368"/>
      <c r="BJ36" s="368"/>
      <c r="BK36" s="368"/>
      <c r="BL36" s="368"/>
      <c r="BM36" s="368"/>
      <c r="BN36" s="368"/>
      <c r="BO36" s="368"/>
      <c r="BP36" s="368"/>
      <c r="BQ36" s="368"/>
      <c r="BR36" s="368"/>
      <c r="BS36" s="368"/>
      <c r="BT36" s="368"/>
      <c r="BU36" s="368"/>
      <c r="BV36" s="164"/>
      <c r="BW36" s="367">
        <f t="shared" si="2"/>
        <v>9</v>
      </c>
      <c r="BX36" s="367"/>
      <c r="BY36" s="368" t="str">
        <f>IF('各会計、関係団体の財政状況及び健全化判断比率'!B70="","",'各会計、関係団体の財政状況及び健全化判断比率'!B70)</f>
        <v>上伊那広域連合（ふるさと市町村圏基金事業特別会計）</v>
      </c>
      <c r="BZ36" s="368"/>
      <c r="CA36" s="368"/>
      <c r="CB36" s="368"/>
      <c r="CC36" s="368"/>
      <c r="CD36" s="368"/>
      <c r="CE36" s="368"/>
      <c r="CF36" s="368"/>
      <c r="CG36" s="368"/>
      <c r="CH36" s="368"/>
      <c r="CI36" s="368"/>
      <c r="CJ36" s="368"/>
      <c r="CK36" s="368"/>
      <c r="CL36" s="368"/>
      <c r="CM36" s="368"/>
      <c r="CN36" s="164"/>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191"/>
    </row>
    <row r="37" spans="1:113" ht="32.25" customHeight="1" x14ac:dyDescent="0.15">
      <c r="A37" s="164"/>
      <c r="B37" s="188"/>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64"/>
      <c r="U37" s="367" t="str">
        <f t="shared" si="4"/>
        <v/>
      </c>
      <c r="V37" s="367"/>
      <c r="W37" s="368"/>
      <c r="X37" s="368"/>
      <c r="Y37" s="368"/>
      <c r="Z37" s="368"/>
      <c r="AA37" s="368"/>
      <c r="AB37" s="368"/>
      <c r="AC37" s="368"/>
      <c r="AD37" s="368"/>
      <c r="AE37" s="368"/>
      <c r="AF37" s="368"/>
      <c r="AG37" s="368"/>
      <c r="AH37" s="368"/>
      <c r="AI37" s="368"/>
      <c r="AJ37" s="368"/>
      <c r="AK37" s="368"/>
      <c r="AL37" s="164"/>
      <c r="AM37" s="367" t="str">
        <f t="shared" si="0"/>
        <v/>
      </c>
      <c r="AN37" s="367"/>
      <c r="AO37" s="368"/>
      <c r="AP37" s="368"/>
      <c r="AQ37" s="368"/>
      <c r="AR37" s="368"/>
      <c r="AS37" s="368"/>
      <c r="AT37" s="368"/>
      <c r="AU37" s="368"/>
      <c r="AV37" s="368"/>
      <c r="AW37" s="368"/>
      <c r="AX37" s="368"/>
      <c r="AY37" s="368"/>
      <c r="AZ37" s="368"/>
      <c r="BA37" s="368"/>
      <c r="BB37" s="368"/>
      <c r="BC37" s="368"/>
      <c r="BD37" s="164"/>
      <c r="BE37" s="367" t="str">
        <f t="shared" si="1"/>
        <v/>
      </c>
      <c r="BF37" s="367"/>
      <c r="BG37" s="368"/>
      <c r="BH37" s="368"/>
      <c r="BI37" s="368"/>
      <c r="BJ37" s="368"/>
      <c r="BK37" s="368"/>
      <c r="BL37" s="368"/>
      <c r="BM37" s="368"/>
      <c r="BN37" s="368"/>
      <c r="BO37" s="368"/>
      <c r="BP37" s="368"/>
      <c r="BQ37" s="368"/>
      <c r="BR37" s="368"/>
      <c r="BS37" s="368"/>
      <c r="BT37" s="368"/>
      <c r="BU37" s="368"/>
      <c r="BV37" s="164"/>
      <c r="BW37" s="367">
        <f t="shared" si="2"/>
        <v>10</v>
      </c>
      <c r="BX37" s="367"/>
      <c r="BY37" s="368" t="str">
        <f>IF('各会計、関係団体の財政状況及び健全化判断比率'!B71="","",'各会計、関係団体の財政状況及び健全化判断比率'!B71)</f>
        <v>上伊那広域連合（土木振興事業特別会計）</v>
      </c>
      <c r="BZ37" s="368"/>
      <c r="CA37" s="368"/>
      <c r="CB37" s="368"/>
      <c r="CC37" s="368"/>
      <c r="CD37" s="368"/>
      <c r="CE37" s="368"/>
      <c r="CF37" s="368"/>
      <c r="CG37" s="368"/>
      <c r="CH37" s="368"/>
      <c r="CI37" s="368"/>
      <c r="CJ37" s="368"/>
      <c r="CK37" s="368"/>
      <c r="CL37" s="368"/>
      <c r="CM37" s="368"/>
      <c r="CN37" s="164"/>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191"/>
    </row>
    <row r="38" spans="1:113" ht="32.25" customHeight="1" x14ac:dyDescent="0.15">
      <c r="A38" s="164"/>
      <c r="B38" s="188"/>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64"/>
      <c r="U38" s="367" t="str">
        <f t="shared" si="4"/>
        <v/>
      </c>
      <c r="V38" s="367"/>
      <c r="W38" s="368"/>
      <c r="X38" s="368"/>
      <c r="Y38" s="368"/>
      <c r="Z38" s="368"/>
      <c r="AA38" s="368"/>
      <c r="AB38" s="368"/>
      <c r="AC38" s="368"/>
      <c r="AD38" s="368"/>
      <c r="AE38" s="368"/>
      <c r="AF38" s="368"/>
      <c r="AG38" s="368"/>
      <c r="AH38" s="368"/>
      <c r="AI38" s="368"/>
      <c r="AJ38" s="368"/>
      <c r="AK38" s="368"/>
      <c r="AL38" s="164"/>
      <c r="AM38" s="367" t="str">
        <f t="shared" si="0"/>
        <v/>
      </c>
      <c r="AN38" s="367"/>
      <c r="AO38" s="368"/>
      <c r="AP38" s="368"/>
      <c r="AQ38" s="368"/>
      <c r="AR38" s="368"/>
      <c r="AS38" s="368"/>
      <c r="AT38" s="368"/>
      <c r="AU38" s="368"/>
      <c r="AV38" s="368"/>
      <c r="AW38" s="368"/>
      <c r="AX38" s="368"/>
      <c r="AY38" s="368"/>
      <c r="AZ38" s="368"/>
      <c r="BA38" s="368"/>
      <c r="BB38" s="368"/>
      <c r="BC38" s="368"/>
      <c r="BD38" s="164"/>
      <c r="BE38" s="367" t="str">
        <f t="shared" si="1"/>
        <v/>
      </c>
      <c r="BF38" s="367"/>
      <c r="BG38" s="368"/>
      <c r="BH38" s="368"/>
      <c r="BI38" s="368"/>
      <c r="BJ38" s="368"/>
      <c r="BK38" s="368"/>
      <c r="BL38" s="368"/>
      <c r="BM38" s="368"/>
      <c r="BN38" s="368"/>
      <c r="BO38" s="368"/>
      <c r="BP38" s="368"/>
      <c r="BQ38" s="368"/>
      <c r="BR38" s="368"/>
      <c r="BS38" s="368"/>
      <c r="BT38" s="368"/>
      <c r="BU38" s="368"/>
      <c r="BV38" s="164"/>
      <c r="BW38" s="367">
        <f t="shared" si="2"/>
        <v>11</v>
      </c>
      <c r="BX38" s="367"/>
      <c r="BY38" s="368" t="str">
        <f>IF('各会計、関係団体の財政状況及び健全化判断比率'!B72="","",'各会計、関係団体の財政状況及び健全化判断比率'!B72)</f>
        <v>長野市町村自治振興組会（一般会計）</v>
      </c>
      <c r="BZ38" s="368"/>
      <c r="CA38" s="368"/>
      <c r="CB38" s="368"/>
      <c r="CC38" s="368"/>
      <c r="CD38" s="368"/>
      <c r="CE38" s="368"/>
      <c r="CF38" s="368"/>
      <c r="CG38" s="368"/>
      <c r="CH38" s="368"/>
      <c r="CI38" s="368"/>
      <c r="CJ38" s="368"/>
      <c r="CK38" s="368"/>
      <c r="CL38" s="368"/>
      <c r="CM38" s="368"/>
      <c r="CN38" s="164"/>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191"/>
    </row>
    <row r="39" spans="1:113" ht="32.25" customHeight="1" x14ac:dyDescent="0.15">
      <c r="A39" s="164"/>
      <c r="B39" s="188"/>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64"/>
      <c r="U39" s="367" t="str">
        <f t="shared" si="4"/>
        <v/>
      </c>
      <c r="V39" s="367"/>
      <c r="W39" s="368"/>
      <c r="X39" s="368"/>
      <c r="Y39" s="368"/>
      <c r="Z39" s="368"/>
      <c r="AA39" s="368"/>
      <c r="AB39" s="368"/>
      <c r="AC39" s="368"/>
      <c r="AD39" s="368"/>
      <c r="AE39" s="368"/>
      <c r="AF39" s="368"/>
      <c r="AG39" s="368"/>
      <c r="AH39" s="368"/>
      <c r="AI39" s="368"/>
      <c r="AJ39" s="368"/>
      <c r="AK39" s="368"/>
      <c r="AL39" s="164"/>
      <c r="AM39" s="367" t="str">
        <f t="shared" si="0"/>
        <v/>
      </c>
      <c r="AN39" s="367"/>
      <c r="AO39" s="368"/>
      <c r="AP39" s="368"/>
      <c r="AQ39" s="368"/>
      <c r="AR39" s="368"/>
      <c r="AS39" s="368"/>
      <c r="AT39" s="368"/>
      <c r="AU39" s="368"/>
      <c r="AV39" s="368"/>
      <c r="AW39" s="368"/>
      <c r="AX39" s="368"/>
      <c r="AY39" s="368"/>
      <c r="AZ39" s="368"/>
      <c r="BA39" s="368"/>
      <c r="BB39" s="368"/>
      <c r="BC39" s="368"/>
      <c r="BD39" s="164"/>
      <c r="BE39" s="367" t="str">
        <f t="shared" si="1"/>
        <v/>
      </c>
      <c r="BF39" s="367"/>
      <c r="BG39" s="368"/>
      <c r="BH39" s="368"/>
      <c r="BI39" s="368"/>
      <c r="BJ39" s="368"/>
      <c r="BK39" s="368"/>
      <c r="BL39" s="368"/>
      <c r="BM39" s="368"/>
      <c r="BN39" s="368"/>
      <c r="BO39" s="368"/>
      <c r="BP39" s="368"/>
      <c r="BQ39" s="368"/>
      <c r="BR39" s="368"/>
      <c r="BS39" s="368"/>
      <c r="BT39" s="368"/>
      <c r="BU39" s="368"/>
      <c r="BV39" s="164"/>
      <c r="BW39" s="367">
        <f t="shared" si="2"/>
        <v>12</v>
      </c>
      <c r="BX39" s="367"/>
      <c r="BY39" s="368" t="str">
        <f>IF('各会計、関係団体の財政状況及び健全化判断比率'!B73="","",'各会計、関係団体の財政状況及び健全化判断比率'!B73)</f>
        <v>長野県後期高齢者医療広域連合（一般会計）</v>
      </c>
      <c r="BZ39" s="368"/>
      <c r="CA39" s="368"/>
      <c r="CB39" s="368"/>
      <c r="CC39" s="368"/>
      <c r="CD39" s="368"/>
      <c r="CE39" s="368"/>
      <c r="CF39" s="368"/>
      <c r="CG39" s="368"/>
      <c r="CH39" s="368"/>
      <c r="CI39" s="368"/>
      <c r="CJ39" s="368"/>
      <c r="CK39" s="368"/>
      <c r="CL39" s="368"/>
      <c r="CM39" s="368"/>
      <c r="CN39" s="164"/>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191"/>
    </row>
    <row r="40" spans="1:113" ht="32.25" customHeight="1" x14ac:dyDescent="0.15">
      <c r="A40" s="164"/>
      <c r="B40" s="188"/>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64"/>
      <c r="U40" s="367" t="str">
        <f t="shared" si="4"/>
        <v/>
      </c>
      <c r="V40" s="367"/>
      <c r="W40" s="368"/>
      <c r="X40" s="368"/>
      <c r="Y40" s="368"/>
      <c r="Z40" s="368"/>
      <c r="AA40" s="368"/>
      <c r="AB40" s="368"/>
      <c r="AC40" s="368"/>
      <c r="AD40" s="368"/>
      <c r="AE40" s="368"/>
      <c r="AF40" s="368"/>
      <c r="AG40" s="368"/>
      <c r="AH40" s="368"/>
      <c r="AI40" s="368"/>
      <c r="AJ40" s="368"/>
      <c r="AK40" s="368"/>
      <c r="AL40" s="164"/>
      <c r="AM40" s="367" t="str">
        <f t="shared" si="0"/>
        <v/>
      </c>
      <c r="AN40" s="367"/>
      <c r="AO40" s="368"/>
      <c r="AP40" s="368"/>
      <c r="AQ40" s="368"/>
      <c r="AR40" s="368"/>
      <c r="AS40" s="368"/>
      <c r="AT40" s="368"/>
      <c r="AU40" s="368"/>
      <c r="AV40" s="368"/>
      <c r="AW40" s="368"/>
      <c r="AX40" s="368"/>
      <c r="AY40" s="368"/>
      <c r="AZ40" s="368"/>
      <c r="BA40" s="368"/>
      <c r="BB40" s="368"/>
      <c r="BC40" s="368"/>
      <c r="BD40" s="164"/>
      <c r="BE40" s="367" t="str">
        <f t="shared" si="1"/>
        <v/>
      </c>
      <c r="BF40" s="367"/>
      <c r="BG40" s="368"/>
      <c r="BH40" s="368"/>
      <c r="BI40" s="368"/>
      <c r="BJ40" s="368"/>
      <c r="BK40" s="368"/>
      <c r="BL40" s="368"/>
      <c r="BM40" s="368"/>
      <c r="BN40" s="368"/>
      <c r="BO40" s="368"/>
      <c r="BP40" s="368"/>
      <c r="BQ40" s="368"/>
      <c r="BR40" s="368"/>
      <c r="BS40" s="368"/>
      <c r="BT40" s="368"/>
      <c r="BU40" s="368"/>
      <c r="BV40" s="164"/>
      <c r="BW40" s="367">
        <f t="shared" si="2"/>
        <v>13</v>
      </c>
      <c r="BX40" s="367"/>
      <c r="BY40" s="368" t="str">
        <f>IF('各会計、関係団体の財政状況及び健全化判断比率'!B74="","",'各会計、関係団体の財政状況及び健全化判断比率'!B74)</f>
        <v>長野県市町村高齢者医療広域連合（後期高齢者医療特別会計）</v>
      </c>
      <c r="BZ40" s="368"/>
      <c r="CA40" s="368"/>
      <c r="CB40" s="368"/>
      <c r="CC40" s="368"/>
      <c r="CD40" s="368"/>
      <c r="CE40" s="368"/>
      <c r="CF40" s="368"/>
      <c r="CG40" s="368"/>
      <c r="CH40" s="368"/>
      <c r="CI40" s="368"/>
      <c r="CJ40" s="368"/>
      <c r="CK40" s="368"/>
      <c r="CL40" s="368"/>
      <c r="CM40" s="368"/>
      <c r="CN40" s="164"/>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191"/>
    </row>
    <row r="41" spans="1:113" ht="32.25" customHeight="1" x14ac:dyDescent="0.15">
      <c r="A41" s="164"/>
      <c r="B41" s="188"/>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64"/>
      <c r="U41" s="367" t="str">
        <f t="shared" si="4"/>
        <v/>
      </c>
      <c r="V41" s="367"/>
      <c r="W41" s="368"/>
      <c r="X41" s="368"/>
      <c r="Y41" s="368"/>
      <c r="Z41" s="368"/>
      <c r="AA41" s="368"/>
      <c r="AB41" s="368"/>
      <c r="AC41" s="368"/>
      <c r="AD41" s="368"/>
      <c r="AE41" s="368"/>
      <c r="AF41" s="368"/>
      <c r="AG41" s="368"/>
      <c r="AH41" s="368"/>
      <c r="AI41" s="368"/>
      <c r="AJ41" s="368"/>
      <c r="AK41" s="368"/>
      <c r="AL41" s="164"/>
      <c r="AM41" s="367" t="str">
        <f t="shared" si="0"/>
        <v/>
      </c>
      <c r="AN41" s="367"/>
      <c r="AO41" s="368"/>
      <c r="AP41" s="368"/>
      <c r="AQ41" s="368"/>
      <c r="AR41" s="368"/>
      <c r="AS41" s="368"/>
      <c r="AT41" s="368"/>
      <c r="AU41" s="368"/>
      <c r="AV41" s="368"/>
      <c r="AW41" s="368"/>
      <c r="AX41" s="368"/>
      <c r="AY41" s="368"/>
      <c r="AZ41" s="368"/>
      <c r="BA41" s="368"/>
      <c r="BB41" s="368"/>
      <c r="BC41" s="368"/>
      <c r="BD41" s="164"/>
      <c r="BE41" s="367" t="str">
        <f t="shared" si="1"/>
        <v/>
      </c>
      <c r="BF41" s="367"/>
      <c r="BG41" s="368"/>
      <c r="BH41" s="368"/>
      <c r="BI41" s="368"/>
      <c r="BJ41" s="368"/>
      <c r="BK41" s="368"/>
      <c r="BL41" s="368"/>
      <c r="BM41" s="368"/>
      <c r="BN41" s="368"/>
      <c r="BO41" s="368"/>
      <c r="BP41" s="368"/>
      <c r="BQ41" s="368"/>
      <c r="BR41" s="368"/>
      <c r="BS41" s="368"/>
      <c r="BT41" s="368"/>
      <c r="BU41" s="368"/>
      <c r="BV41" s="164"/>
      <c r="BW41" s="367">
        <f t="shared" si="2"/>
        <v>14</v>
      </c>
      <c r="BX41" s="367"/>
      <c r="BY41" s="368" t="str">
        <f>IF('各会計、関係団体の財政状況及び健全化判断比率'!B75="","",'各会計、関係団体の財政状況及び健全化判断比率'!B75)</f>
        <v>南信地域町村交通災害共済事務組合（一般会計）</v>
      </c>
      <c r="BZ41" s="368"/>
      <c r="CA41" s="368"/>
      <c r="CB41" s="368"/>
      <c r="CC41" s="368"/>
      <c r="CD41" s="368"/>
      <c r="CE41" s="368"/>
      <c r="CF41" s="368"/>
      <c r="CG41" s="368"/>
      <c r="CH41" s="368"/>
      <c r="CI41" s="368"/>
      <c r="CJ41" s="368"/>
      <c r="CK41" s="368"/>
      <c r="CL41" s="368"/>
      <c r="CM41" s="368"/>
      <c r="CN41" s="164"/>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191"/>
    </row>
    <row r="42" spans="1:113" ht="32.25" customHeight="1" x14ac:dyDescent="0.15">
      <c r="B42" s="188"/>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64"/>
      <c r="U42" s="367" t="str">
        <f t="shared" si="4"/>
        <v/>
      </c>
      <c r="V42" s="367"/>
      <c r="W42" s="368"/>
      <c r="X42" s="368"/>
      <c r="Y42" s="368"/>
      <c r="Z42" s="368"/>
      <c r="AA42" s="368"/>
      <c r="AB42" s="368"/>
      <c r="AC42" s="368"/>
      <c r="AD42" s="368"/>
      <c r="AE42" s="368"/>
      <c r="AF42" s="368"/>
      <c r="AG42" s="368"/>
      <c r="AH42" s="368"/>
      <c r="AI42" s="368"/>
      <c r="AJ42" s="368"/>
      <c r="AK42" s="368"/>
      <c r="AL42" s="164"/>
      <c r="AM42" s="367" t="str">
        <f t="shared" si="0"/>
        <v/>
      </c>
      <c r="AN42" s="367"/>
      <c r="AO42" s="368"/>
      <c r="AP42" s="368"/>
      <c r="AQ42" s="368"/>
      <c r="AR42" s="368"/>
      <c r="AS42" s="368"/>
      <c r="AT42" s="368"/>
      <c r="AU42" s="368"/>
      <c r="AV42" s="368"/>
      <c r="AW42" s="368"/>
      <c r="AX42" s="368"/>
      <c r="AY42" s="368"/>
      <c r="AZ42" s="368"/>
      <c r="BA42" s="368"/>
      <c r="BB42" s="368"/>
      <c r="BC42" s="368"/>
      <c r="BD42" s="164"/>
      <c r="BE42" s="367" t="str">
        <f t="shared" si="1"/>
        <v/>
      </c>
      <c r="BF42" s="367"/>
      <c r="BG42" s="368"/>
      <c r="BH42" s="368"/>
      <c r="BI42" s="368"/>
      <c r="BJ42" s="368"/>
      <c r="BK42" s="368"/>
      <c r="BL42" s="368"/>
      <c r="BM42" s="368"/>
      <c r="BN42" s="368"/>
      <c r="BO42" s="368"/>
      <c r="BP42" s="368"/>
      <c r="BQ42" s="368"/>
      <c r="BR42" s="368"/>
      <c r="BS42" s="368"/>
      <c r="BT42" s="368"/>
      <c r="BU42" s="368"/>
      <c r="BV42" s="164"/>
      <c r="BW42" s="367">
        <f t="shared" si="2"/>
        <v>15</v>
      </c>
      <c r="BX42" s="367"/>
      <c r="BY42" s="368" t="str">
        <f>IF('各会計、関係団体の財政状況及び健全化判断比率'!B76="","",'各会計、関係団体の財政状況及び健全化判断比率'!B76)</f>
        <v>長野県市町村総合事務組合（一般会計）</v>
      </c>
      <c r="BZ42" s="368"/>
      <c r="CA42" s="368"/>
      <c r="CB42" s="368"/>
      <c r="CC42" s="368"/>
      <c r="CD42" s="368"/>
      <c r="CE42" s="368"/>
      <c r="CF42" s="368"/>
      <c r="CG42" s="368"/>
      <c r="CH42" s="368"/>
      <c r="CI42" s="368"/>
      <c r="CJ42" s="368"/>
      <c r="CK42" s="368"/>
      <c r="CL42" s="368"/>
      <c r="CM42" s="368"/>
      <c r="CN42" s="164"/>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191"/>
    </row>
    <row r="43" spans="1:113" ht="32.25" customHeight="1" x14ac:dyDescent="0.15">
      <c r="B43" s="188"/>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64"/>
      <c r="U43" s="367" t="str">
        <f t="shared" si="4"/>
        <v/>
      </c>
      <c r="V43" s="367"/>
      <c r="W43" s="368"/>
      <c r="X43" s="368"/>
      <c r="Y43" s="368"/>
      <c r="Z43" s="368"/>
      <c r="AA43" s="368"/>
      <c r="AB43" s="368"/>
      <c r="AC43" s="368"/>
      <c r="AD43" s="368"/>
      <c r="AE43" s="368"/>
      <c r="AF43" s="368"/>
      <c r="AG43" s="368"/>
      <c r="AH43" s="368"/>
      <c r="AI43" s="368"/>
      <c r="AJ43" s="368"/>
      <c r="AK43" s="368"/>
      <c r="AL43" s="164"/>
      <c r="AM43" s="367" t="str">
        <f t="shared" si="0"/>
        <v/>
      </c>
      <c r="AN43" s="367"/>
      <c r="AO43" s="368"/>
      <c r="AP43" s="368"/>
      <c r="AQ43" s="368"/>
      <c r="AR43" s="368"/>
      <c r="AS43" s="368"/>
      <c r="AT43" s="368"/>
      <c r="AU43" s="368"/>
      <c r="AV43" s="368"/>
      <c r="AW43" s="368"/>
      <c r="AX43" s="368"/>
      <c r="AY43" s="368"/>
      <c r="AZ43" s="368"/>
      <c r="BA43" s="368"/>
      <c r="BB43" s="368"/>
      <c r="BC43" s="368"/>
      <c r="BD43" s="164"/>
      <c r="BE43" s="367" t="str">
        <f t="shared" si="1"/>
        <v/>
      </c>
      <c r="BF43" s="367"/>
      <c r="BG43" s="368"/>
      <c r="BH43" s="368"/>
      <c r="BI43" s="368"/>
      <c r="BJ43" s="368"/>
      <c r="BK43" s="368"/>
      <c r="BL43" s="368"/>
      <c r="BM43" s="368"/>
      <c r="BN43" s="368"/>
      <c r="BO43" s="368"/>
      <c r="BP43" s="368"/>
      <c r="BQ43" s="368"/>
      <c r="BR43" s="368"/>
      <c r="BS43" s="368"/>
      <c r="BT43" s="368"/>
      <c r="BU43" s="368"/>
      <c r="BV43" s="164"/>
      <c r="BW43" s="367">
        <f t="shared" si="2"/>
        <v>16</v>
      </c>
      <c r="BX43" s="367"/>
      <c r="BY43" s="368" t="str">
        <f>IF('各会計、関係団体の財政状況及び健全化判断比率'!B77="","",'各会計、関係団体の財政状況及び健全化判断比率'!B77)</f>
        <v>長野県市町村総合事務組合（非常勤職員公務災害補償特別会計）</v>
      </c>
      <c r="BZ43" s="368"/>
      <c r="CA43" s="368"/>
      <c r="CB43" s="368"/>
      <c r="CC43" s="368"/>
      <c r="CD43" s="368"/>
      <c r="CE43" s="368"/>
      <c r="CF43" s="368"/>
      <c r="CG43" s="368"/>
      <c r="CH43" s="368"/>
      <c r="CI43" s="368"/>
      <c r="CJ43" s="368"/>
      <c r="CK43" s="368"/>
      <c r="CL43" s="368"/>
      <c r="CM43" s="368"/>
      <c r="CN43" s="164"/>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191"/>
    </row>
    <row r="44" spans="1:113" ht="13.5" customHeight="1" thickBot="1" x14ac:dyDescent="0.2">
      <c r="B44" s="192"/>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4"/>
    </row>
    <row r="45" spans="1:113" x14ac:dyDescent="0.15"/>
    <row r="46" spans="1:113" x14ac:dyDescent="0.15">
      <c r="B46" s="163"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YOuq0ihDp5YAvrSfd3KVhkT6yjbrxzGA/Dou4ubQFwCaBwRJW6Me9WPGiCkBf3C+VGEXoHwIAvUc31B6WPjjw==" saltValue="3E8ZwM2y0vb1SwFIzItGS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K16"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567</v>
      </c>
      <c r="D34" s="1151"/>
      <c r="E34" s="1152"/>
      <c r="F34" s="32">
        <v>10.63</v>
      </c>
      <c r="G34" s="33">
        <v>11.64</v>
      </c>
      <c r="H34" s="33">
        <v>10.86</v>
      </c>
      <c r="I34" s="33">
        <v>10.28</v>
      </c>
      <c r="J34" s="34">
        <v>9.48</v>
      </c>
      <c r="K34" s="22"/>
      <c r="L34" s="22"/>
      <c r="M34" s="22"/>
      <c r="N34" s="22"/>
      <c r="O34" s="22"/>
      <c r="P34" s="22"/>
    </row>
    <row r="35" spans="1:16" ht="39" customHeight="1" x14ac:dyDescent="0.15">
      <c r="A35" s="22"/>
      <c r="B35" s="35"/>
      <c r="C35" s="1145" t="s">
        <v>568</v>
      </c>
      <c r="D35" s="1146"/>
      <c r="E35" s="1147"/>
      <c r="F35" s="36" t="s">
        <v>520</v>
      </c>
      <c r="G35" s="37" t="s">
        <v>520</v>
      </c>
      <c r="H35" s="37">
        <v>3.27</v>
      </c>
      <c r="I35" s="37">
        <v>3.86</v>
      </c>
      <c r="J35" s="38">
        <v>4.5999999999999996</v>
      </c>
      <c r="K35" s="22"/>
      <c r="L35" s="22"/>
      <c r="M35" s="22"/>
      <c r="N35" s="22"/>
      <c r="O35" s="22"/>
      <c r="P35" s="22"/>
    </row>
    <row r="36" spans="1:16" ht="39" customHeight="1" x14ac:dyDescent="0.15">
      <c r="A36" s="22"/>
      <c r="B36" s="35"/>
      <c r="C36" s="1145" t="s">
        <v>569</v>
      </c>
      <c r="D36" s="1146"/>
      <c r="E36" s="1147"/>
      <c r="F36" s="36">
        <v>5.17</v>
      </c>
      <c r="G36" s="37">
        <v>4.04</v>
      </c>
      <c r="H36" s="37">
        <v>3.84</v>
      </c>
      <c r="I36" s="37">
        <v>4.17</v>
      </c>
      <c r="J36" s="38">
        <v>4.3899999999999997</v>
      </c>
      <c r="K36" s="22"/>
      <c r="L36" s="22"/>
      <c r="M36" s="22"/>
      <c r="N36" s="22"/>
      <c r="O36" s="22"/>
      <c r="P36" s="22"/>
    </row>
    <row r="37" spans="1:16" ht="39" customHeight="1" x14ac:dyDescent="0.15">
      <c r="A37" s="22"/>
      <c r="B37" s="35"/>
      <c r="C37" s="1145" t="s">
        <v>570</v>
      </c>
      <c r="D37" s="1146"/>
      <c r="E37" s="1147"/>
      <c r="F37" s="36">
        <v>0.86</v>
      </c>
      <c r="G37" s="37">
        <v>0.79</v>
      </c>
      <c r="H37" s="37">
        <v>0.38</v>
      </c>
      <c r="I37" s="37">
        <v>1.3</v>
      </c>
      <c r="J37" s="38">
        <v>0.79</v>
      </c>
      <c r="K37" s="22"/>
      <c r="L37" s="22"/>
      <c r="M37" s="22"/>
      <c r="N37" s="22"/>
      <c r="O37" s="22"/>
      <c r="P37" s="22"/>
    </row>
    <row r="38" spans="1:16" ht="39" customHeight="1" x14ac:dyDescent="0.15">
      <c r="A38" s="22"/>
      <c r="B38" s="35"/>
      <c r="C38" s="1145" t="s">
        <v>571</v>
      </c>
      <c r="D38" s="1146"/>
      <c r="E38" s="1147"/>
      <c r="F38" s="36">
        <v>0.86</v>
      </c>
      <c r="G38" s="37">
        <v>0.37</v>
      </c>
      <c r="H38" s="37">
        <v>0.67</v>
      </c>
      <c r="I38" s="37">
        <v>0.68</v>
      </c>
      <c r="J38" s="38">
        <v>0.57999999999999996</v>
      </c>
      <c r="K38" s="22"/>
      <c r="L38" s="22"/>
      <c r="M38" s="22"/>
      <c r="N38" s="22"/>
      <c r="O38" s="22"/>
      <c r="P38" s="22"/>
    </row>
    <row r="39" spans="1:16" ht="39" customHeight="1" x14ac:dyDescent="0.15">
      <c r="A39" s="22"/>
      <c r="B39" s="35"/>
      <c r="C39" s="1145" t="s">
        <v>572</v>
      </c>
      <c r="D39" s="1146"/>
      <c r="E39" s="1147"/>
      <c r="F39" s="36">
        <v>7.0000000000000007E-2</v>
      </c>
      <c r="G39" s="37">
        <v>0.08</v>
      </c>
      <c r="H39" s="37">
        <v>0.08</v>
      </c>
      <c r="I39" s="37">
        <v>0.08</v>
      </c>
      <c r="J39" s="38">
        <v>0.08</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573</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574</v>
      </c>
      <c r="D43" s="1149"/>
      <c r="E43" s="1150"/>
      <c r="F43" s="41">
        <v>0.92</v>
      </c>
      <c r="G43" s="42">
        <v>3.78</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N1viGbVhs94dMIM5dQ2c2X+9wuH3TnU4O4K3UfrkiObbPKID2OITjuW+lf7bWTw51g53R/S42LhwF4LAgerrA==" saltValue="tM5qMoUJsLWCP597yF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M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482</v>
      </c>
      <c r="L45" s="60">
        <v>515</v>
      </c>
      <c r="M45" s="60">
        <v>501</v>
      </c>
      <c r="N45" s="60">
        <v>474</v>
      </c>
      <c r="O45" s="61">
        <v>475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15">
      <c r="A48" s="48"/>
      <c r="B48" s="1178"/>
      <c r="C48" s="1179"/>
      <c r="D48" s="62"/>
      <c r="E48" s="1155" t="s">
        <v>15</v>
      </c>
      <c r="F48" s="1155"/>
      <c r="G48" s="1155"/>
      <c r="H48" s="1155"/>
      <c r="I48" s="1155"/>
      <c r="J48" s="1156"/>
      <c r="K48" s="63">
        <v>290</v>
      </c>
      <c r="L48" s="64">
        <v>294</v>
      </c>
      <c r="M48" s="64">
        <v>295</v>
      </c>
      <c r="N48" s="64">
        <v>240</v>
      </c>
      <c r="O48" s="65">
        <v>240</v>
      </c>
      <c r="P48" s="48"/>
      <c r="Q48" s="48"/>
      <c r="R48" s="48"/>
      <c r="S48" s="48"/>
      <c r="T48" s="48"/>
      <c r="U48" s="48"/>
    </row>
    <row r="49" spans="1:21" ht="30.75" customHeight="1" x14ac:dyDescent="0.15">
      <c r="A49" s="48"/>
      <c r="B49" s="1178"/>
      <c r="C49" s="1179"/>
      <c r="D49" s="62"/>
      <c r="E49" s="1155" t="s">
        <v>16</v>
      </c>
      <c r="F49" s="1155"/>
      <c r="G49" s="1155"/>
      <c r="H49" s="1155"/>
      <c r="I49" s="1155"/>
      <c r="J49" s="1156"/>
      <c r="K49" s="63">
        <v>36</v>
      </c>
      <c r="L49" s="64">
        <v>34</v>
      </c>
      <c r="M49" s="64">
        <v>42</v>
      </c>
      <c r="N49" s="64">
        <v>43</v>
      </c>
      <c r="O49" s="65">
        <v>57</v>
      </c>
      <c r="P49" s="48"/>
      <c r="Q49" s="48"/>
      <c r="R49" s="48"/>
      <c r="S49" s="48"/>
      <c r="T49" s="48"/>
      <c r="U49" s="48"/>
    </row>
    <row r="50" spans="1:21" ht="30.75" customHeight="1" x14ac:dyDescent="0.15">
      <c r="A50" s="48"/>
      <c r="B50" s="1178"/>
      <c r="C50" s="1179"/>
      <c r="D50" s="62"/>
      <c r="E50" s="1155" t="s">
        <v>17</v>
      </c>
      <c r="F50" s="1155"/>
      <c r="G50" s="1155"/>
      <c r="H50" s="1155"/>
      <c r="I50" s="1155"/>
      <c r="J50" s="1156"/>
      <c r="K50" s="63">
        <v>17</v>
      </c>
      <c r="L50" s="64">
        <v>15</v>
      </c>
      <c r="M50" s="64">
        <v>13</v>
      </c>
      <c r="N50" s="64">
        <v>9</v>
      </c>
      <c r="O50" s="65">
        <v>17</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562</v>
      </c>
      <c r="L52" s="64">
        <v>565</v>
      </c>
      <c r="M52" s="64">
        <v>570</v>
      </c>
      <c r="N52" s="64">
        <v>534</v>
      </c>
      <c r="O52" s="65">
        <v>512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263</v>
      </c>
      <c r="L53" s="69">
        <v>293</v>
      </c>
      <c r="M53" s="69">
        <v>281</v>
      </c>
      <c r="N53" s="69">
        <v>232</v>
      </c>
      <c r="O53" s="70">
        <v>277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Ai/YmaG9TbdCNpO+QryHHnsYxIbDsLRr8/L0P92TtzBYLulw8Lkpsv0320lX6nBPxwwNW51HrXkjlZer/i9GQ==" saltValue="NvEFcPryVfBu+vPBocKed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561</v>
      </c>
      <c r="J40" s="103" t="s">
        <v>562</v>
      </c>
      <c r="K40" s="103" t="s">
        <v>563</v>
      </c>
      <c r="L40" s="103" t="s">
        <v>564</v>
      </c>
      <c r="M40" s="104" t="s">
        <v>565</v>
      </c>
    </row>
    <row r="41" spans="2:13" ht="27.75" customHeight="1" x14ac:dyDescent="0.15">
      <c r="B41" s="1196" t="s">
        <v>32</v>
      </c>
      <c r="C41" s="1197"/>
      <c r="D41" s="105"/>
      <c r="E41" s="1198" t="s">
        <v>33</v>
      </c>
      <c r="F41" s="1198"/>
      <c r="G41" s="1198"/>
      <c r="H41" s="1199"/>
      <c r="I41" s="338">
        <v>4620</v>
      </c>
      <c r="J41" s="339">
        <v>4444</v>
      </c>
      <c r="K41" s="339">
        <v>4238</v>
      </c>
      <c r="L41" s="339">
        <v>4331</v>
      </c>
      <c r="M41" s="340">
        <v>4168</v>
      </c>
    </row>
    <row r="42" spans="2:13" ht="27.75" customHeight="1" x14ac:dyDescent="0.15">
      <c r="B42" s="1186"/>
      <c r="C42" s="1187"/>
      <c r="D42" s="106"/>
      <c r="E42" s="1190" t="s">
        <v>34</v>
      </c>
      <c r="F42" s="1190"/>
      <c r="G42" s="1190"/>
      <c r="H42" s="1191"/>
      <c r="I42" s="341">
        <v>213</v>
      </c>
      <c r="J42" s="342">
        <v>175</v>
      </c>
      <c r="K42" s="342">
        <v>141</v>
      </c>
      <c r="L42" s="342">
        <v>112</v>
      </c>
      <c r="M42" s="343">
        <v>77</v>
      </c>
    </row>
    <row r="43" spans="2:13" ht="27.75" customHeight="1" x14ac:dyDescent="0.15">
      <c r="B43" s="1186"/>
      <c r="C43" s="1187"/>
      <c r="D43" s="106"/>
      <c r="E43" s="1190" t="s">
        <v>35</v>
      </c>
      <c r="F43" s="1190"/>
      <c r="G43" s="1190"/>
      <c r="H43" s="1191"/>
      <c r="I43" s="341">
        <v>4736</v>
      </c>
      <c r="J43" s="342">
        <v>4843</v>
      </c>
      <c r="K43" s="342">
        <v>4679</v>
      </c>
      <c r="L43" s="342">
        <v>4236</v>
      </c>
      <c r="M43" s="343">
        <v>3773</v>
      </c>
    </row>
    <row r="44" spans="2:13" ht="27.75" customHeight="1" x14ac:dyDescent="0.15">
      <c r="B44" s="1186"/>
      <c r="C44" s="1187"/>
      <c r="D44" s="106"/>
      <c r="E44" s="1190" t="s">
        <v>36</v>
      </c>
      <c r="F44" s="1190"/>
      <c r="G44" s="1190"/>
      <c r="H44" s="1191"/>
      <c r="I44" s="341">
        <v>412</v>
      </c>
      <c r="J44" s="342">
        <v>449</v>
      </c>
      <c r="K44" s="342">
        <v>527</v>
      </c>
      <c r="L44" s="342">
        <v>527</v>
      </c>
      <c r="M44" s="343">
        <v>493</v>
      </c>
    </row>
    <row r="45" spans="2:13" ht="27.75" customHeight="1" x14ac:dyDescent="0.15">
      <c r="B45" s="1186"/>
      <c r="C45" s="1187"/>
      <c r="D45" s="106"/>
      <c r="E45" s="1190" t="s">
        <v>37</v>
      </c>
      <c r="F45" s="1190"/>
      <c r="G45" s="1190"/>
      <c r="H45" s="1191"/>
      <c r="I45" s="341">
        <v>1088</v>
      </c>
      <c r="J45" s="342">
        <v>1042</v>
      </c>
      <c r="K45" s="342">
        <v>1000</v>
      </c>
      <c r="L45" s="342">
        <v>967</v>
      </c>
      <c r="M45" s="343">
        <v>998</v>
      </c>
    </row>
    <row r="46" spans="2:13" ht="27.75" customHeight="1" x14ac:dyDescent="0.15">
      <c r="B46" s="1186"/>
      <c r="C46" s="1187"/>
      <c r="D46" s="107"/>
      <c r="E46" s="1190" t="s">
        <v>38</v>
      </c>
      <c r="F46" s="1190"/>
      <c r="G46" s="1190"/>
      <c r="H46" s="1191"/>
      <c r="I46" s="341" t="s">
        <v>520</v>
      </c>
      <c r="J46" s="342" t="s">
        <v>520</v>
      </c>
      <c r="K46" s="342" t="s">
        <v>520</v>
      </c>
      <c r="L46" s="342" t="s">
        <v>520</v>
      </c>
      <c r="M46" s="343" t="s">
        <v>520</v>
      </c>
    </row>
    <row r="47" spans="2:13" ht="27.75" customHeight="1" x14ac:dyDescent="0.15">
      <c r="B47" s="1186"/>
      <c r="C47" s="1187"/>
      <c r="D47" s="108"/>
      <c r="E47" s="1200" t="s">
        <v>39</v>
      </c>
      <c r="F47" s="1201"/>
      <c r="G47" s="1201"/>
      <c r="H47" s="1202"/>
      <c r="I47" s="341" t="s">
        <v>520</v>
      </c>
      <c r="J47" s="342" t="s">
        <v>520</v>
      </c>
      <c r="K47" s="342" t="s">
        <v>520</v>
      </c>
      <c r="L47" s="342" t="s">
        <v>520</v>
      </c>
      <c r="M47" s="343" t="s">
        <v>520</v>
      </c>
    </row>
    <row r="48" spans="2:13" ht="27.75" customHeight="1" x14ac:dyDescent="0.15">
      <c r="B48" s="1186"/>
      <c r="C48" s="1187"/>
      <c r="D48" s="106"/>
      <c r="E48" s="1190" t="s">
        <v>40</v>
      </c>
      <c r="F48" s="1190"/>
      <c r="G48" s="1190"/>
      <c r="H48" s="1191"/>
      <c r="I48" s="341" t="s">
        <v>520</v>
      </c>
      <c r="J48" s="342" t="s">
        <v>520</v>
      </c>
      <c r="K48" s="342" t="s">
        <v>520</v>
      </c>
      <c r="L48" s="342" t="s">
        <v>520</v>
      </c>
      <c r="M48" s="343" t="s">
        <v>520</v>
      </c>
    </row>
    <row r="49" spans="2:13" ht="27.75" customHeight="1" x14ac:dyDescent="0.15">
      <c r="B49" s="1188"/>
      <c r="C49" s="1189"/>
      <c r="D49" s="106"/>
      <c r="E49" s="1190" t="s">
        <v>41</v>
      </c>
      <c r="F49" s="1190"/>
      <c r="G49" s="1190"/>
      <c r="H49" s="1191"/>
      <c r="I49" s="341" t="s">
        <v>520</v>
      </c>
      <c r="J49" s="342" t="s">
        <v>520</v>
      </c>
      <c r="K49" s="342" t="s">
        <v>520</v>
      </c>
      <c r="L49" s="342" t="s">
        <v>520</v>
      </c>
      <c r="M49" s="343" t="s">
        <v>520</v>
      </c>
    </row>
    <row r="50" spans="2:13" ht="27.75" customHeight="1" x14ac:dyDescent="0.15">
      <c r="B50" s="1184" t="s">
        <v>42</v>
      </c>
      <c r="C50" s="1185"/>
      <c r="D50" s="109"/>
      <c r="E50" s="1190" t="s">
        <v>43</v>
      </c>
      <c r="F50" s="1190"/>
      <c r="G50" s="1190"/>
      <c r="H50" s="1191"/>
      <c r="I50" s="341">
        <v>2456</v>
      </c>
      <c r="J50" s="342">
        <v>2374</v>
      </c>
      <c r="K50" s="342">
        <v>2444</v>
      </c>
      <c r="L50" s="342">
        <v>2386</v>
      </c>
      <c r="M50" s="343">
        <v>2401</v>
      </c>
    </row>
    <row r="51" spans="2:13" ht="27.75" customHeight="1" x14ac:dyDescent="0.15">
      <c r="B51" s="1186"/>
      <c r="C51" s="1187"/>
      <c r="D51" s="106"/>
      <c r="E51" s="1190" t="s">
        <v>44</v>
      </c>
      <c r="F51" s="1190"/>
      <c r="G51" s="1190"/>
      <c r="H51" s="1191"/>
      <c r="I51" s="341">
        <v>241</v>
      </c>
      <c r="J51" s="342">
        <v>163</v>
      </c>
      <c r="K51" s="342">
        <v>97</v>
      </c>
      <c r="L51" s="342">
        <v>72</v>
      </c>
      <c r="M51" s="343">
        <v>45</v>
      </c>
    </row>
    <row r="52" spans="2:13" ht="27.75" customHeight="1" x14ac:dyDescent="0.15">
      <c r="B52" s="1188"/>
      <c r="C52" s="1189"/>
      <c r="D52" s="106"/>
      <c r="E52" s="1190" t="s">
        <v>45</v>
      </c>
      <c r="F52" s="1190"/>
      <c r="G52" s="1190"/>
      <c r="H52" s="1191"/>
      <c r="I52" s="341">
        <v>6583</v>
      </c>
      <c r="J52" s="342">
        <v>6286</v>
      </c>
      <c r="K52" s="342">
        <v>6294</v>
      </c>
      <c r="L52" s="342">
        <v>6015</v>
      </c>
      <c r="M52" s="343">
        <v>5724</v>
      </c>
    </row>
    <row r="53" spans="2:13" ht="27.75" customHeight="1" thickBot="1" x14ac:dyDescent="0.2">
      <c r="B53" s="1192" t="s">
        <v>46</v>
      </c>
      <c r="C53" s="1193"/>
      <c r="D53" s="110"/>
      <c r="E53" s="1194" t="s">
        <v>47</v>
      </c>
      <c r="F53" s="1194"/>
      <c r="G53" s="1194"/>
      <c r="H53" s="1195"/>
      <c r="I53" s="344">
        <v>1789</v>
      </c>
      <c r="J53" s="345">
        <v>2132</v>
      </c>
      <c r="K53" s="345">
        <v>1751</v>
      </c>
      <c r="L53" s="345">
        <v>1699</v>
      </c>
      <c r="M53" s="346">
        <v>1338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4X5DQNlHla4qxBklQjNy7mjCmAOov7hUhkkJhk0rrvmbSp8hq0KdKaKljZqIVARdcQXtkHV752y6pT+SAg92A==" saltValue="BBjhrXrAaxwJBixmPoK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86388-1EBD-4899-A0B2-F106D2C640B9}">
  <sheetPr>
    <pageSetUpPr fitToPage="1"/>
  </sheetPr>
  <dimension ref="B1:W64"/>
  <sheetViews>
    <sheetView showGridLines="0" topLeftCell="A40" zoomScale="55" zoomScaleNormal="55" zoomScaleSheetLayoutView="100" workbookViewId="0">
      <selection activeCell="H61" sqref="H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563</v>
      </c>
      <c r="G54" s="119" t="s">
        <v>564</v>
      </c>
      <c r="H54" s="120" t="s">
        <v>565</v>
      </c>
    </row>
    <row r="55" spans="2:8" ht="52.5" customHeight="1" x14ac:dyDescent="0.15">
      <c r="B55" s="347"/>
      <c r="C55" s="1211" t="s">
        <v>50</v>
      </c>
      <c r="D55" s="1211"/>
      <c r="E55" s="1212"/>
      <c r="F55" s="348">
        <v>1118</v>
      </c>
      <c r="G55" s="348">
        <v>1186</v>
      </c>
      <c r="H55" s="349">
        <v>1165</v>
      </c>
    </row>
    <row r="56" spans="2:8" ht="52.5" customHeight="1" x14ac:dyDescent="0.15">
      <c r="B56" s="350"/>
      <c r="C56" s="1213" t="s">
        <v>51</v>
      </c>
      <c r="D56" s="1213"/>
      <c r="E56" s="1214"/>
      <c r="F56" s="351">
        <v>164</v>
      </c>
      <c r="G56" s="351">
        <v>147</v>
      </c>
      <c r="H56" s="352">
        <v>163</v>
      </c>
    </row>
    <row r="57" spans="2:8" ht="53.25" customHeight="1" x14ac:dyDescent="0.15">
      <c r="B57" s="350"/>
      <c r="C57" s="1215" t="s">
        <v>52</v>
      </c>
      <c r="D57" s="1215"/>
      <c r="E57" s="1216"/>
      <c r="F57" s="353">
        <v>861</v>
      </c>
      <c r="G57" s="353">
        <v>759</v>
      </c>
      <c r="H57" s="354">
        <v>744</v>
      </c>
    </row>
    <row r="58" spans="2:8" ht="45.75" customHeight="1" x14ac:dyDescent="0.15">
      <c r="B58" s="355"/>
      <c r="C58" s="1203" t="s">
        <v>597</v>
      </c>
      <c r="D58" s="1204"/>
      <c r="E58" s="1205"/>
      <c r="F58" s="356">
        <v>467</v>
      </c>
      <c r="G58" s="356">
        <v>445</v>
      </c>
      <c r="H58" s="357">
        <v>458</v>
      </c>
    </row>
    <row r="59" spans="2:8" ht="45.75" customHeight="1" x14ac:dyDescent="0.15">
      <c r="B59" s="355"/>
      <c r="C59" s="1203" t="s">
        <v>598</v>
      </c>
      <c r="D59" s="1204"/>
      <c r="E59" s="1205"/>
      <c r="F59" s="356">
        <v>171</v>
      </c>
      <c r="G59" s="356">
        <v>135</v>
      </c>
      <c r="H59" s="357">
        <v>135</v>
      </c>
    </row>
    <row r="60" spans="2:8" ht="45.75" customHeight="1" x14ac:dyDescent="0.15">
      <c r="B60" s="355"/>
      <c r="C60" s="1203" t="s">
        <v>599</v>
      </c>
      <c r="D60" s="1204"/>
      <c r="E60" s="1205"/>
      <c r="F60" s="356">
        <v>193</v>
      </c>
      <c r="G60" s="356">
        <v>143</v>
      </c>
      <c r="H60" s="357">
        <v>110</v>
      </c>
    </row>
    <row r="61" spans="2:8" ht="45.75" customHeight="1" x14ac:dyDescent="0.15">
      <c r="B61" s="355"/>
      <c r="C61" s="1203" t="s">
        <v>600</v>
      </c>
      <c r="D61" s="1204"/>
      <c r="E61" s="1205"/>
      <c r="F61" s="356">
        <v>26</v>
      </c>
      <c r="G61" s="356">
        <v>30</v>
      </c>
      <c r="H61" s="357">
        <v>35</v>
      </c>
    </row>
    <row r="62" spans="2:8" ht="45.75" customHeight="1" thickBot="1" x14ac:dyDescent="0.2">
      <c r="B62" s="358"/>
      <c r="C62" s="1206" t="s">
        <v>601</v>
      </c>
      <c r="D62" s="1207"/>
      <c r="E62" s="1208"/>
      <c r="F62" s="359">
        <v>5</v>
      </c>
      <c r="G62" s="359">
        <v>5</v>
      </c>
      <c r="H62" s="360">
        <v>5</v>
      </c>
    </row>
    <row r="63" spans="2:8" ht="52.5" customHeight="1" thickBot="1" x14ac:dyDescent="0.2">
      <c r="B63" s="361"/>
      <c r="C63" s="1209" t="s">
        <v>53</v>
      </c>
      <c r="D63" s="1209"/>
      <c r="E63" s="1210"/>
      <c r="F63" s="362">
        <v>2142</v>
      </c>
      <c r="G63" s="362">
        <v>2092</v>
      </c>
      <c r="H63" s="363">
        <v>2072</v>
      </c>
    </row>
    <row r="64" spans="2:8" x14ac:dyDescent="0.15"/>
  </sheetData>
  <sheetProtection algorithmName="SHA-512" hashValue="kySdAqiCpgZTFfIqONnDKryI+hZyH44YLPFNZD1O2AaHqiYoXfyD4dSpYkXrMTw3NVDMU2+8d2/64HQLNFq1Zg==" saltValue="5ijYQ9dyYk5XtP95cJZB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54</v>
      </c>
      <c r="E2" s="132"/>
      <c r="F2" s="133" t="s">
        <v>558</v>
      </c>
      <c r="G2" s="134"/>
      <c r="H2" s="135"/>
    </row>
    <row r="3" spans="1:8" x14ac:dyDescent="0.15">
      <c r="A3" s="131" t="s">
        <v>551</v>
      </c>
      <c r="B3" s="136"/>
      <c r="C3" s="137"/>
      <c r="D3" s="138">
        <v>50965</v>
      </c>
      <c r="E3" s="139"/>
      <c r="F3" s="140">
        <v>114790</v>
      </c>
      <c r="G3" s="141"/>
      <c r="H3" s="142"/>
    </row>
    <row r="4" spans="1:8" x14ac:dyDescent="0.15">
      <c r="A4" s="143"/>
      <c r="B4" s="144"/>
      <c r="C4" s="145"/>
      <c r="D4" s="146">
        <v>23856</v>
      </c>
      <c r="E4" s="147"/>
      <c r="F4" s="148">
        <v>55601</v>
      </c>
      <c r="G4" s="149"/>
      <c r="H4" s="150"/>
    </row>
    <row r="5" spans="1:8" x14ac:dyDescent="0.15">
      <c r="A5" s="131" t="s">
        <v>553</v>
      </c>
      <c r="B5" s="136"/>
      <c r="C5" s="137"/>
      <c r="D5" s="138">
        <v>75622</v>
      </c>
      <c r="E5" s="139"/>
      <c r="F5" s="140">
        <v>126262</v>
      </c>
      <c r="G5" s="141"/>
      <c r="H5" s="142"/>
    </row>
    <row r="6" spans="1:8" x14ac:dyDescent="0.15">
      <c r="A6" s="143"/>
      <c r="B6" s="144"/>
      <c r="C6" s="145"/>
      <c r="D6" s="146">
        <v>31593</v>
      </c>
      <c r="E6" s="147"/>
      <c r="F6" s="148">
        <v>56769</v>
      </c>
      <c r="G6" s="149"/>
      <c r="H6" s="150"/>
    </row>
    <row r="7" spans="1:8" x14ac:dyDescent="0.15">
      <c r="A7" s="131" t="s">
        <v>554</v>
      </c>
      <c r="B7" s="136"/>
      <c r="C7" s="137"/>
      <c r="D7" s="138">
        <v>72682</v>
      </c>
      <c r="E7" s="139"/>
      <c r="F7" s="140">
        <v>126525</v>
      </c>
      <c r="G7" s="141"/>
      <c r="H7" s="142"/>
    </row>
    <row r="8" spans="1:8" x14ac:dyDescent="0.15">
      <c r="A8" s="143"/>
      <c r="B8" s="144"/>
      <c r="C8" s="145"/>
      <c r="D8" s="146">
        <v>27167</v>
      </c>
      <c r="E8" s="147"/>
      <c r="F8" s="148">
        <v>67052</v>
      </c>
      <c r="G8" s="149"/>
      <c r="H8" s="150"/>
    </row>
    <row r="9" spans="1:8" x14ac:dyDescent="0.15">
      <c r="A9" s="131" t="s">
        <v>555</v>
      </c>
      <c r="B9" s="136"/>
      <c r="C9" s="137"/>
      <c r="D9" s="138">
        <v>179583</v>
      </c>
      <c r="E9" s="139"/>
      <c r="F9" s="140">
        <v>122054</v>
      </c>
      <c r="G9" s="141"/>
      <c r="H9" s="142"/>
    </row>
    <row r="10" spans="1:8" x14ac:dyDescent="0.15">
      <c r="A10" s="143"/>
      <c r="B10" s="144"/>
      <c r="C10" s="145"/>
      <c r="D10" s="146">
        <v>108842</v>
      </c>
      <c r="E10" s="147"/>
      <c r="F10" s="148">
        <v>68298</v>
      </c>
      <c r="G10" s="149"/>
      <c r="H10" s="150"/>
    </row>
    <row r="11" spans="1:8" x14ac:dyDescent="0.15">
      <c r="A11" s="131" t="s">
        <v>556</v>
      </c>
      <c r="B11" s="136"/>
      <c r="C11" s="137"/>
      <c r="D11" s="138">
        <v>118233</v>
      </c>
      <c r="E11" s="139"/>
      <c r="F11" s="140">
        <v>111644</v>
      </c>
      <c r="G11" s="141"/>
      <c r="H11" s="142"/>
    </row>
    <row r="12" spans="1:8" x14ac:dyDescent="0.15">
      <c r="A12" s="143"/>
      <c r="B12" s="144"/>
      <c r="C12" s="151"/>
      <c r="D12" s="146">
        <v>41176</v>
      </c>
      <c r="E12" s="147"/>
      <c r="F12" s="148">
        <v>66606</v>
      </c>
      <c r="G12" s="149"/>
      <c r="H12" s="150"/>
    </row>
    <row r="13" spans="1:8" x14ac:dyDescent="0.15">
      <c r="A13" s="131"/>
      <c r="B13" s="136"/>
      <c r="C13" s="152"/>
      <c r="D13" s="153">
        <v>99417</v>
      </c>
      <c r="E13" s="154"/>
      <c r="F13" s="155">
        <v>120255</v>
      </c>
      <c r="G13" s="156"/>
      <c r="H13" s="142"/>
    </row>
    <row r="14" spans="1:8" x14ac:dyDescent="0.15">
      <c r="A14" s="143"/>
      <c r="B14" s="144"/>
      <c r="C14" s="145"/>
      <c r="D14" s="146">
        <v>46527</v>
      </c>
      <c r="E14" s="147"/>
      <c r="F14" s="148">
        <v>62865</v>
      </c>
      <c r="G14" s="149"/>
      <c r="H14" s="150"/>
    </row>
    <row r="17" spans="1:11" x14ac:dyDescent="0.15">
      <c r="A17" s="127" t="s">
        <v>55</v>
      </c>
    </row>
    <row r="18" spans="1:11" x14ac:dyDescent="0.15">
      <c r="A18" s="157"/>
      <c r="B18" s="157" t="str">
        <f>実質収支比率等に係る経年分析!F$46</f>
        <v>H30</v>
      </c>
      <c r="C18" s="157" t="str">
        <f>実質収支比率等に係る経年分析!G$46</f>
        <v>R01</v>
      </c>
      <c r="D18" s="157" t="str">
        <f>実質収支比率等に係る経年分析!H$46</f>
        <v>R02</v>
      </c>
      <c r="E18" s="157" t="str">
        <f>実質収支比率等に係る経年分析!I$46</f>
        <v>R03</v>
      </c>
      <c r="F18" s="157" t="str">
        <f>実質収支比率等に係る経年分析!J$46</f>
        <v>R04</v>
      </c>
    </row>
    <row r="19" spans="1:11" x14ac:dyDescent="0.15">
      <c r="A19" s="157" t="s">
        <v>56</v>
      </c>
      <c r="B19" s="157">
        <f>ROUND(VALUE(SUBSTITUTE(実質収支比率等に係る経年分析!F$48,"▲","-")),2)</f>
        <v>5.18</v>
      </c>
      <c r="C19" s="157">
        <f>ROUND(VALUE(SUBSTITUTE(実質収支比率等に係る経年分析!G$48,"▲","-")),2)</f>
        <v>4.04</v>
      </c>
      <c r="D19" s="157">
        <f>ROUND(VALUE(SUBSTITUTE(実質収支比率等に係る経年分析!H$48,"▲","-")),2)</f>
        <v>3.85</v>
      </c>
      <c r="E19" s="157">
        <f>ROUND(VALUE(SUBSTITUTE(実質収支比率等に係る経年分析!I$48,"▲","-")),2)</f>
        <v>4.17</v>
      </c>
      <c r="F19" s="157">
        <f>ROUND(VALUE(SUBSTITUTE(実質収支比率等に係る経年分析!J$48,"▲","-")),2)</f>
        <v>4.4000000000000004</v>
      </c>
    </row>
    <row r="20" spans="1:11" x14ac:dyDescent="0.15">
      <c r="A20" s="157" t="s">
        <v>57</v>
      </c>
      <c r="B20" s="157">
        <f>ROUND(VALUE(SUBSTITUTE(実質収支比率等に係る経年分析!F$47,"▲","-")),2)</f>
        <v>30.88</v>
      </c>
      <c r="C20" s="157">
        <f>ROUND(VALUE(SUBSTITUTE(実質収支比率等に係る経年分析!G$47,"▲","-")),2)</f>
        <v>32.619999999999997</v>
      </c>
      <c r="D20" s="157">
        <f>ROUND(VALUE(SUBSTITUTE(実質収支比率等に係る経年分析!H$47,"▲","-")),2)</f>
        <v>31.94</v>
      </c>
      <c r="E20" s="157">
        <f>ROUND(VALUE(SUBSTITUTE(実質収支比率等に係る経年分析!I$47,"▲","-")),2)</f>
        <v>31.63</v>
      </c>
      <c r="F20" s="157">
        <f>ROUND(VALUE(SUBSTITUTE(実質収支比率等に係る経年分析!J$47,"▲","-")),2)</f>
        <v>31.59</v>
      </c>
    </row>
    <row r="21" spans="1:11" x14ac:dyDescent="0.15">
      <c r="A21" s="157" t="s">
        <v>58</v>
      </c>
      <c r="B21" s="157">
        <f>IF(ISNUMBER(VALUE(SUBSTITUTE(実質収支比率等に係る経年分析!F$49,"▲","-"))),ROUND(VALUE(SUBSTITUTE(実質収支比率等に係る経年分析!F$49,"▲","-")),2),NA())</f>
        <v>-1.51</v>
      </c>
      <c r="C21" s="157">
        <f>IF(ISNUMBER(VALUE(SUBSTITUTE(実質収支比率等に係る経年分析!G$49,"▲","-"))),ROUND(VALUE(SUBSTITUTE(実質収支比率等に係る経年分析!G$49,"▲","-")),2),NA())</f>
        <v>1.95</v>
      </c>
      <c r="D21" s="157">
        <f>IF(ISNUMBER(VALUE(SUBSTITUTE(実質収支比率等に係る経年分析!H$49,"▲","-"))),ROUND(VALUE(SUBSTITUTE(実質収支比率等に係る経年分析!H$49,"▲","-")),2),NA())</f>
        <v>3.52</v>
      </c>
      <c r="E21" s="157">
        <f>IF(ISNUMBER(VALUE(SUBSTITUTE(実質収支比率等に係る経年分析!I$49,"▲","-"))),ROUND(VALUE(SUBSTITUTE(実質収支比率等に係る経年分析!I$49,"▲","-")),2),NA())</f>
        <v>4.0999999999999996</v>
      </c>
      <c r="F21" s="157">
        <f>IF(ISNUMBER(VALUE(SUBSTITUTE(実質収支比率等に係る経年分析!J$49,"▲","-"))),ROUND(VALUE(SUBSTITUTE(実質収支比率等に係る経年分析!J$49,"▲","-")),2),NA())</f>
        <v>1.44</v>
      </c>
    </row>
    <row r="24" spans="1:11" x14ac:dyDescent="0.15">
      <c r="A24" s="127" t="s">
        <v>59</v>
      </c>
    </row>
    <row r="25" spans="1:11" x14ac:dyDescent="0.15">
      <c r="A25" s="158"/>
      <c r="B25" s="158" t="str">
        <f>連結実質赤字比率に係る赤字・黒字の構成分析!F$33</f>
        <v>H30</v>
      </c>
      <c r="C25" s="158"/>
      <c r="D25" s="158" t="str">
        <f>連結実質赤字比率に係る赤字・黒字の構成分析!G$33</f>
        <v>R01</v>
      </c>
      <c r="E25" s="158"/>
      <c r="F25" s="158" t="str">
        <f>連結実質赤字比率に係る赤字・黒字の構成分析!H$33</f>
        <v>R02</v>
      </c>
      <c r="G25" s="158"/>
      <c r="H25" s="158" t="str">
        <f>連結実質赤字比率に係る赤字・黒字の構成分析!I$33</f>
        <v>R03</v>
      </c>
      <c r="I25" s="158"/>
      <c r="J25" s="158" t="str">
        <f>連結実質赤字比率に係る赤字・黒字の構成分析!J$33</f>
        <v>R04</v>
      </c>
      <c r="K25" s="158"/>
    </row>
    <row r="26" spans="1:11" x14ac:dyDescent="0.15">
      <c r="A26" s="158"/>
      <c r="B26" s="158" t="s">
        <v>60</v>
      </c>
      <c r="C26" s="158" t="s">
        <v>61</v>
      </c>
      <c r="D26" s="158" t="s">
        <v>60</v>
      </c>
      <c r="E26" s="158" t="s">
        <v>61</v>
      </c>
      <c r="F26" s="158" t="s">
        <v>60</v>
      </c>
      <c r="G26" s="158" t="s">
        <v>61</v>
      </c>
      <c r="H26" s="158" t="s">
        <v>60</v>
      </c>
      <c r="I26" s="158" t="s">
        <v>61</v>
      </c>
      <c r="J26" s="158" t="s">
        <v>60</v>
      </c>
      <c r="K26" s="158" t="s">
        <v>61</v>
      </c>
    </row>
    <row r="27" spans="1:11" x14ac:dyDescent="0.15">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#N/A</v>
      </c>
      <c r="C27" s="158">
        <f>IF(ROUND(VALUE(SUBSTITUTE(連結実質赤字比率に係る赤字・黒字の構成分析!F$43,"▲", "-")), 2) &gt;= 0, ABS(ROUND(VALUE(SUBSTITUTE(連結実質赤字比率に係る赤字・黒字の構成分析!F$43,"▲", "-")), 2)), NA())</f>
        <v>0.92</v>
      </c>
      <c r="D27" s="158" t="e">
        <f>IF(ROUND(VALUE(SUBSTITUTE(連結実質赤字比率に係る赤字・黒字の構成分析!G$43,"▲", "-")), 2) &lt; 0, ABS(ROUND(VALUE(SUBSTITUTE(連結実質赤字比率に係る赤字・黒字の構成分析!G$43,"▲", "-")), 2)), NA())</f>
        <v>#N/A</v>
      </c>
      <c r="E27" s="158">
        <f>IF(ROUND(VALUE(SUBSTITUTE(連結実質赤字比率に係る赤字・黒字の構成分析!G$43,"▲", "-")), 2) &gt;= 0, ABS(ROUND(VALUE(SUBSTITUTE(連結実質赤字比率に係る赤字・黒字の構成分析!G$43,"▲", "-")), 2)), NA())</f>
        <v>3.78</v>
      </c>
      <c r="F27" s="158" t="e">
        <f>IF(ROUND(VALUE(SUBSTITUTE(連結実質赤字比率に係る赤字・黒字の構成分析!H$43,"▲", "-")), 2) &lt; 0, ABS(ROUND(VALUE(SUBSTITUTE(連結実質赤字比率に係る赤字・黒字の構成分析!H$43,"▲", "-")), 2)), NA())</f>
        <v>#VALUE!</v>
      </c>
      <c r="G27" s="158" t="e">
        <f>IF(ROUND(VALUE(SUBSTITUTE(連結実質赤字比率に係る赤字・黒字の構成分析!H$43,"▲", "-")), 2) &gt;= 0, ABS(ROUND(VALUE(SUBSTITUTE(連結実質赤字比率に係る赤字・黒字の構成分析!H$43,"▲", "-")), 2)), NA())</f>
        <v>#VALUE!</v>
      </c>
      <c r="H27" s="158" t="e">
        <f>IF(ROUND(VALUE(SUBSTITUTE(連結実質赤字比率に係る赤字・黒字の構成分析!I$43,"▲", "-")), 2) &lt; 0, ABS(ROUND(VALUE(SUBSTITUTE(連結実質赤字比率に係る赤字・黒字の構成分析!I$43,"▲", "-")), 2)), NA())</f>
        <v>#VALUE!</v>
      </c>
      <c r="I27" s="158" t="e">
        <f>IF(ROUND(VALUE(SUBSTITUTE(連結実質赤字比率に係る赤字・黒字の構成分析!I$43,"▲", "-")), 2) &gt;= 0, ABS(ROUND(VALUE(SUBSTITUTE(連結実質赤字比率に係る赤字・黒字の構成分析!I$43,"▲", "-")), 2)), NA())</f>
        <v>#VALUE!</v>
      </c>
      <c r="J27" s="158" t="e">
        <f>IF(ROUND(VALUE(SUBSTITUTE(連結実質赤字比率に係る赤字・黒字の構成分析!J$43,"▲", "-")), 2) &lt; 0, ABS(ROUND(VALUE(SUBSTITUTE(連結実質赤字比率に係る赤字・黒字の構成分析!J$43,"▲", "-")), 2)), NA())</f>
        <v>#VALUE!</v>
      </c>
      <c r="K27" s="158" t="e">
        <f>IF(ROUND(VALUE(SUBSTITUTE(連結実質赤字比率に係る赤字・黒字の構成分析!J$43,"▲", "-")), 2) &gt;= 0, ABS(ROUND(VALUE(SUBSTITUTE(連結実質赤字比率に係る赤字・黒字の構成分析!J$43,"▲", "-")), 2)), NA())</f>
        <v>#VALUE!</v>
      </c>
    </row>
    <row r="28" spans="1:11" x14ac:dyDescent="0.15">
      <c r="A28" s="158" t="str">
        <f>IF(連結実質赤字比率に係る赤字・黒字の構成分析!C$42="",NA(),連結実質赤字比率に係る赤字・黒字の構成分析!C$42)</f>
        <v>その他会計（赤字）</v>
      </c>
      <c r="B28" s="158" t="e">
        <f>IF(ROUND(VALUE(SUBSTITUTE(連結実質赤字比率に係る赤字・黒字の構成分析!F$42,"▲", "-")), 2) &lt; 0, ABS(ROUND(VALUE(SUBSTITUTE(連結実質赤字比率に係る赤字・黒字の構成分析!F$42,"▲", "-")), 2)), NA())</f>
        <v>#VALUE!</v>
      </c>
      <c r="C28" s="158" t="e">
        <f>IF(ROUND(VALUE(SUBSTITUTE(連結実質赤字比率に係る赤字・黒字の構成分析!F$42,"▲", "-")), 2) &gt;= 0, ABS(ROUND(VALUE(SUBSTITUTE(連結実質赤字比率に係る赤字・黒字の構成分析!F$42,"▲", "-")), 2)), NA())</f>
        <v>#VALUE!</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x14ac:dyDescent="0.15">
      <c r="A29" s="158" t="e">
        <f>IF(連結実質赤字比率に係る赤字・黒字の構成分析!C$41="",NA(),連結実質赤字比率に係る赤字・黒字の構成分析!C$41)</f>
        <v>#N/A</v>
      </c>
      <c r="B29" s="158" t="e">
        <f>IF(ROUND(VALUE(SUBSTITUTE(連結実質赤字比率に係る赤字・黒字の構成分析!F$41,"▲", "-")), 2) &lt; 0, ABS(ROUND(VALUE(SUBSTITUTE(連結実質赤字比率に係る赤字・黒字の構成分析!F$41,"▲", "-")), 2)), NA())</f>
        <v>#VALUE!</v>
      </c>
      <c r="C29" s="158" t="e">
        <f>IF(ROUND(VALUE(SUBSTITUTE(連結実質赤字比率に係る赤字・黒字の構成分析!F$41,"▲", "-")), 2) &gt;= 0, ABS(ROUND(VALUE(SUBSTITUTE(連結実質赤字比率に係る赤字・黒字の構成分析!F$41,"▲", "-")), 2)), NA())</f>
        <v>#VALUE!</v>
      </c>
      <c r="D29" s="158" t="e">
        <f>IF(ROUND(VALUE(SUBSTITUTE(連結実質赤字比率に係る赤字・黒字の構成分析!G$41,"▲", "-")), 2) &lt; 0, ABS(ROUND(VALUE(SUBSTITUTE(連結実質赤字比率に係る赤字・黒字の構成分析!G$41,"▲", "-")), 2)), NA())</f>
        <v>#VALUE!</v>
      </c>
      <c r="E29" s="158" t="e">
        <f>IF(ROUND(VALUE(SUBSTITUTE(連結実質赤字比率に係る赤字・黒字の構成分析!G$41,"▲", "-")), 2) &gt;= 0, ABS(ROUND(VALUE(SUBSTITUTE(連結実質赤字比率に係る赤字・黒字の構成分析!G$41,"▲", "-")), 2)), NA())</f>
        <v>#VALUE!</v>
      </c>
      <c r="F29" s="158" t="e">
        <f>IF(ROUND(VALUE(SUBSTITUTE(連結実質赤字比率に係る赤字・黒字の構成分析!H$41,"▲", "-")), 2) &lt; 0, ABS(ROUND(VALUE(SUBSTITUTE(連結実質赤字比率に係る赤字・黒字の構成分析!H$41,"▲", "-")), 2)), NA())</f>
        <v>#VALUE!</v>
      </c>
      <c r="G29" s="158" t="e">
        <f>IF(ROUND(VALUE(SUBSTITUTE(連結実質赤字比率に係る赤字・黒字の構成分析!H$41,"▲", "-")), 2) &gt;= 0, ABS(ROUND(VALUE(SUBSTITUTE(連結実質赤字比率に係る赤字・黒字の構成分析!H$41,"▲", "-")), 2)), NA())</f>
        <v>#VALUE!</v>
      </c>
      <c r="H29" s="158" t="e">
        <f>IF(ROUND(VALUE(SUBSTITUTE(連結実質赤字比率に係る赤字・黒字の構成分析!I$41,"▲", "-")), 2) &lt; 0, ABS(ROUND(VALUE(SUBSTITUTE(連結実質赤字比率に係る赤字・黒字の構成分析!I$41,"▲", "-")), 2)), NA())</f>
        <v>#VALUE!</v>
      </c>
      <c r="I29" s="158" t="e">
        <f>IF(ROUND(VALUE(SUBSTITUTE(連結実質赤字比率に係る赤字・黒字の構成分析!I$41,"▲", "-")), 2) &gt;= 0, ABS(ROUND(VALUE(SUBSTITUTE(連結実質赤字比率に係る赤字・黒字の構成分析!I$41,"▲", "-")), 2)), NA())</f>
        <v>#VALUE!</v>
      </c>
      <c r="J29" s="158" t="e">
        <f>IF(ROUND(VALUE(SUBSTITUTE(連結実質赤字比率に係る赤字・黒字の構成分析!J$41,"▲", "-")), 2) &lt; 0, ABS(ROUND(VALUE(SUBSTITUTE(連結実質赤字比率に係る赤字・黒字の構成分析!J$41,"▲", "-")), 2)), NA())</f>
        <v>#VALUE!</v>
      </c>
      <c r="K29" s="158" t="e">
        <f>IF(ROUND(VALUE(SUBSTITUTE(連結実質赤字比率に係る赤字・黒字の構成分析!J$41,"▲", "-")), 2) &gt;= 0, ABS(ROUND(VALUE(SUBSTITUTE(連結実質赤字比率に係る赤字・黒字の構成分析!J$41,"▲", "-")), 2)), NA())</f>
        <v>#VALUE!</v>
      </c>
    </row>
    <row r="30" spans="1:11" x14ac:dyDescent="0.15">
      <c r="A30" s="158" t="e">
        <f>IF(連結実質赤字比率に係る赤字・黒字の構成分析!C$40="",NA(),連結実質赤字比率に係る赤字・黒字の構成分析!C$40)</f>
        <v>#N/A</v>
      </c>
      <c r="B30" s="158" t="e">
        <f>IF(ROUND(VALUE(SUBSTITUTE(連結実質赤字比率に係る赤字・黒字の構成分析!F$40,"▲", "-")), 2) &lt; 0, ABS(ROUND(VALUE(SUBSTITUTE(連結実質赤字比率に係る赤字・黒字の構成分析!F$40,"▲", "-")), 2)), NA())</f>
        <v>#VALUE!</v>
      </c>
      <c r="C30" s="158" t="e">
        <f>IF(ROUND(VALUE(SUBSTITUTE(連結実質赤字比率に係る赤字・黒字の構成分析!F$40,"▲", "-")), 2) &gt;= 0, ABS(ROUND(VALUE(SUBSTITUTE(連結実質赤字比率に係る赤字・黒字の構成分析!F$40,"▲", "-")), 2)), NA())</f>
        <v>#VALUE!</v>
      </c>
      <c r="D30" s="158" t="e">
        <f>IF(ROUND(VALUE(SUBSTITUTE(連結実質赤字比率に係る赤字・黒字の構成分析!G$40,"▲", "-")), 2) &lt; 0, ABS(ROUND(VALUE(SUBSTITUTE(連結実質赤字比率に係る赤字・黒字の構成分析!G$40,"▲", "-")), 2)), NA())</f>
        <v>#VALUE!</v>
      </c>
      <c r="E30" s="158" t="e">
        <f>IF(ROUND(VALUE(SUBSTITUTE(連結実質赤字比率に係る赤字・黒字の構成分析!G$40,"▲", "-")), 2) &gt;= 0, ABS(ROUND(VALUE(SUBSTITUTE(連結実質赤字比率に係る赤字・黒字の構成分析!G$40,"▲", "-")), 2)), NA())</f>
        <v>#VALUE!</v>
      </c>
      <c r="F30" s="158" t="e">
        <f>IF(ROUND(VALUE(SUBSTITUTE(連結実質赤字比率に係る赤字・黒字の構成分析!H$40,"▲", "-")), 2) &lt; 0, ABS(ROUND(VALUE(SUBSTITUTE(連結実質赤字比率に係る赤字・黒字の構成分析!H$40,"▲", "-")), 2)), NA())</f>
        <v>#VALUE!</v>
      </c>
      <c r="G30" s="158" t="e">
        <f>IF(ROUND(VALUE(SUBSTITUTE(連結実質赤字比率に係る赤字・黒字の構成分析!H$40,"▲", "-")), 2) &gt;= 0, ABS(ROUND(VALUE(SUBSTITUTE(連結実質赤字比率に係る赤字・黒字の構成分析!H$40,"▲", "-")), 2)), NA())</f>
        <v>#VALUE!</v>
      </c>
      <c r="H30" s="158" t="e">
        <f>IF(ROUND(VALUE(SUBSTITUTE(連結実質赤字比率に係る赤字・黒字の構成分析!I$40,"▲", "-")), 2) &lt; 0, ABS(ROUND(VALUE(SUBSTITUTE(連結実質赤字比率に係る赤字・黒字の構成分析!I$40,"▲", "-")), 2)), NA())</f>
        <v>#VALUE!</v>
      </c>
      <c r="I30" s="158" t="e">
        <f>IF(ROUND(VALUE(SUBSTITUTE(連結実質赤字比率に係る赤字・黒字の構成分析!I$40,"▲", "-")), 2) &gt;= 0, ABS(ROUND(VALUE(SUBSTITUTE(連結実質赤字比率に係る赤字・黒字の構成分析!I$40,"▲", "-")), 2)), NA())</f>
        <v>#VALUE!</v>
      </c>
      <c r="J30" s="158" t="e">
        <f>IF(ROUND(VALUE(SUBSTITUTE(連結実質赤字比率に係る赤字・黒字の構成分析!J$40,"▲", "-")), 2) &lt; 0, ABS(ROUND(VALUE(SUBSTITUTE(連結実質赤字比率に係る赤字・黒字の構成分析!J$40,"▲", "-")), 2)), NA())</f>
        <v>#VALUE!</v>
      </c>
      <c r="K30" s="158" t="e">
        <f>IF(ROUND(VALUE(SUBSTITUTE(連結実質赤字比率に係る赤字・黒字の構成分析!J$40,"▲", "-")), 2) &gt;= 0, ABS(ROUND(VALUE(SUBSTITUTE(連結実質赤字比率に係る赤字・黒字の構成分析!J$40,"▲", "-")), 2)), NA())</f>
        <v>#VALUE!</v>
      </c>
    </row>
    <row r="31" spans="1:11" x14ac:dyDescent="0.15">
      <c r="A31" s="158" t="str">
        <f>IF(連結実質赤字比率に係る赤字・黒字の構成分析!C$39="",NA(),連結実質赤字比率に係る赤字・黒字の構成分析!C$39)</f>
        <v>後期高齢者医療特別会計</v>
      </c>
      <c r="B31" s="158" t="e">
        <f>IF(ROUND(VALUE(SUBSTITUTE(連結実質赤字比率に係る赤字・黒字の構成分析!F$39,"▲", "-")), 2) &lt; 0, ABS(ROUND(VALUE(SUBSTITUTE(連結実質赤字比率に係る赤字・黒字の構成分析!F$39,"▲", "-")), 2)), NA())</f>
        <v>#N/A</v>
      </c>
      <c r="C31" s="158">
        <f>IF(ROUND(VALUE(SUBSTITUTE(連結実質赤字比率に係る赤字・黒字の構成分析!F$39,"▲", "-")), 2) &gt;= 0, ABS(ROUND(VALUE(SUBSTITUTE(連結実質赤字比率に係る赤字・黒字の構成分析!F$39,"▲", "-")), 2)), NA())</f>
        <v>7.0000000000000007E-2</v>
      </c>
      <c r="D31" s="158" t="e">
        <f>IF(ROUND(VALUE(SUBSTITUTE(連結実質赤字比率に係る赤字・黒字の構成分析!G$39,"▲", "-")), 2) &lt; 0, ABS(ROUND(VALUE(SUBSTITUTE(連結実質赤字比率に係る赤字・黒字の構成分析!G$39,"▲", "-")), 2)), NA())</f>
        <v>#N/A</v>
      </c>
      <c r="E31" s="158">
        <f>IF(ROUND(VALUE(SUBSTITUTE(連結実質赤字比率に係る赤字・黒字の構成分析!G$39,"▲", "-")), 2) &gt;= 0, ABS(ROUND(VALUE(SUBSTITUTE(連結実質赤字比率に係る赤字・黒字の構成分析!G$39,"▲", "-")), 2)), NA())</f>
        <v>0.08</v>
      </c>
      <c r="F31" s="158" t="e">
        <f>IF(ROUND(VALUE(SUBSTITUTE(連結実質赤字比率に係る赤字・黒字の構成分析!H$39,"▲", "-")), 2) &lt; 0, ABS(ROUND(VALUE(SUBSTITUTE(連結実質赤字比率に係る赤字・黒字の構成分析!H$39,"▲", "-")), 2)), NA())</f>
        <v>#N/A</v>
      </c>
      <c r="G31" s="158">
        <f>IF(ROUND(VALUE(SUBSTITUTE(連結実質赤字比率に係る赤字・黒字の構成分析!H$39,"▲", "-")), 2) &gt;= 0, ABS(ROUND(VALUE(SUBSTITUTE(連結実質赤字比率に係る赤字・黒字の構成分析!H$39,"▲", "-")), 2)), NA())</f>
        <v>0.08</v>
      </c>
      <c r="H31" s="158" t="e">
        <f>IF(ROUND(VALUE(SUBSTITUTE(連結実質赤字比率に係る赤字・黒字の構成分析!I$39,"▲", "-")), 2) &lt; 0, ABS(ROUND(VALUE(SUBSTITUTE(連結実質赤字比率に係る赤字・黒字の構成分析!I$39,"▲", "-")), 2)), NA())</f>
        <v>#N/A</v>
      </c>
      <c r="I31" s="158">
        <f>IF(ROUND(VALUE(SUBSTITUTE(連結実質赤字比率に係る赤字・黒字の構成分析!I$39,"▲", "-")), 2) &gt;= 0, ABS(ROUND(VALUE(SUBSTITUTE(連結実質赤字比率に係る赤字・黒字の構成分析!I$39,"▲", "-")), 2)), NA())</f>
        <v>0.08</v>
      </c>
      <c r="J31" s="158" t="e">
        <f>IF(ROUND(VALUE(SUBSTITUTE(連結実質赤字比率に係る赤字・黒字の構成分析!J$39,"▲", "-")), 2) &lt; 0, ABS(ROUND(VALUE(SUBSTITUTE(連結実質赤字比率に係る赤字・黒字の構成分析!J$39,"▲", "-")), 2)), NA())</f>
        <v>#N/A</v>
      </c>
      <c r="K31" s="158">
        <f>IF(ROUND(VALUE(SUBSTITUTE(連結実質赤字比率に係る赤字・黒字の構成分析!J$39,"▲", "-")), 2) &gt;= 0, ABS(ROUND(VALUE(SUBSTITUTE(連結実質赤字比率に係る赤字・黒字の構成分析!J$39,"▲", "-")), 2)), NA())</f>
        <v>0.08</v>
      </c>
    </row>
    <row r="32" spans="1:11" x14ac:dyDescent="0.15">
      <c r="A32" s="158" t="str">
        <f>IF(連結実質赤字比率に係る赤字・黒字の構成分析!C$38="",NA(),連結実質赤字比率に係る赤字・黒字の構成分析!C$38)</f>
        <v>国民健康保険特別会計</v>
      </c>
      <c r="B32" s="158" t="e">
        <f>IF(ROUND(VALUE(SUBSTITUTE(連結実質赤字比率に係る赤字・黒字の構成分析!F$38,"▲", "-")), 2) &lt; 0, ABS(ROUND(VALUE(SUBSTITUTE(連結実質赤字比率に係る赤字・黒字の構成分析!F$38,"▲", "-")), 2)), NA())</f>
        <v>#N/A</v>
      </c>
      <c r="C32" s="158">
        <f>IF(ROUND(VALUE(SUBSTITUTE(連結実質赤字比率に係る赤字・黒字の構成分析!F$38,"▲", "-")), 2) &gt;= 0, ABS(ROUND(VALUE(SUBSTITUTE(連結実質赤字比率に係る赤字・黒字の構成分析!F$38,"▲", "-")), 2)), NA())</f>
        <v>0.86</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0.37</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0.67</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0.68</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0.57999999999999996</v>
      </c>
    </row>
    <row r="33" spans="1:16" x14ac:dyDescent="0.15">
      <c r="A33" s="158" t="str">
        <f>IF(連結実質赤字比率に係る赤字・黒字の構成分析!C$37="",NA(),連結実質赤字比率に係る赤字・黒字の構成分析!C$37)</f>
        <v>介護保険特別会計</v>
      </c>
      <c r="B33" s="158" t="e">
        <f>IF(ROUND(VALUE(SUBSTITUTE(連結実質赤字比率に係る赤字・黒字の構成分析!F$37,"▲", "-")), 2) &lt; 0, ABS(ROUND(VALUE(SUBSTITUTE(連結実質赤字比率に係る赤字・黒字の構成分析!F$37,"▲", "-")), 2)), NA())</f>
        <v>#N/A</v>
      </c>
      <c r="C33" s="158">
        <f>IF(ROUND(VALUE(SUBSTITUTE(連結実質赤字比率に係る赤字・黒字の構成分析!F$37,"▲", "-")), 2) &gt;= 0, ABS(ROUND(VALUE(SUBSTITUTE(連結実質赤字比率に係る赤字・黒字の構成分析!F$37,"▲", "-")), 2)), NA())</f>
        <v>0.86</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0.79</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0.38</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1.3</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0.79</v>
      </c>
    </row>
    <row r="34" spans="1:16" x14ac:dyDescent="0.15">
      <c r="A34" s="158" t="str">
        <f>IF(連結実質赤字比率に係る赤字・黒字の構成分析!C$36="",NA(),連結実質赤字比率に係る赤字・黒字の構成分析!C$36)</f>
        <v>一般会計</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5.17</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4.04</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3.84</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4.17</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4.3899999999999997</v>
      </c>
    </row>
    <row r="35" spans="1:16" x14ac:dyDescent="0.15">
      <c r="A35" s="158" t="str">
        <f>IF(連結実質赤字比率に係る赤字・黒字の構成分析!C$35="",NA(),連結実質赤字比率に係る赤字・黒字の構成分析!C$35)</f>
        <v>下水道事業会計</v>
      </c>
      <c r="B35" s="158" t="e">
        <f>IF(ROUND(VALUE(SUBSTITUTE(連結実質赤字比率に係る赤字・黒字の構成分析!F$35,"▲", "-")), 2) &lt; 0, ABS(ROUND(VALUE(SUBSTITUTE(連結実質赤字比率に係る赤字・黒字の構成分析!F$35,"▲", "-")), 2)), NA())</f>
        <v>#VALUE!</v>
      </c>
      <c r="C35" s="158" t="e">
        <f>IF(ROUND(VALUE(SUBSTITUTE(連結実質赤字比率に係る赤字・黒字の構成分析!F$35,"▲", "-")), 2) &gt;= 0, ABS(ROUND(VALUE(SUBSTITUTE(連結実質赤字比率に係る赤字・黒字の構成分析!F$35,"▲", "-")), 2)), NA())</f>
        <v>#VALUE!</v>
      </c>
      <c r="D35" s="158" t="e">
        <f>IF(ROUND(VALUE(SUBSTITUTE(連結実質赤字比率に係る赤字・黒字の構成分析!G$35,"▲", "-")), 2) &lt; 0, ABS(ROUND(VALUE(SUBSTITUTE(連結実質赤字比率に係る赤字・黒字の構成分析!G$35,"▲", "-")), 2)), NA())</f>
        <v>#VALUE!</v>
      </c>
      <c r="E35" s="158" t="e">
        <f>IF(ROUND(VALUE(SUBSTITUTE(連結実質赤字比率に係る赤字・黒字の構成分析!G$35,"▲", "-")), 2) &gt;= 0, ABS(ROUND(VALUE(SUBSTITUTE(連結実質赤字比率に係る赤字・黒字の構成分析!G$35,"▲", "-")), 2)), NA())</f>
        <v>#VALUE!</v>
      </c>
      <c r="F35" s="158" t="e">
        <f>IF(ROUND(VALUE(SUBSTITUTE(連結実質赤字比率に係る赤字・黒字の構成分析!H$35,"▲", "-")), 2) &lt; 0, ABS(ROUND(VALUE(SUBSTITUTE(連結実質赤字比率に係る赤字・黒字の構成分析!H$35,"▲", "-")), 2)), NA())</f>
        <v>#N/A</v>
      </c>
      <c r="G35" s="158">
        <f>IF(ROUND(VALUE(SUBSTITUTE(連結実質赤字比率に係る赤字・黒字の構成分析!H$35,"▲", "-")), 2) &gt;= 0, ABS(ROUND(VALUE(SUBSTITUTE(連結実質赤字比率に係る赤字・黒字の構成分析!H$35,"▲", "-")), 2)), NA())</f>
        <v>3.27</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3.86</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4.5999999999999996</v>
      </c>
    </row>
    <row r="36" spans="1:16" x14ac:dyDescent="0.15">
      <c r="A36" s="158" t="str">
        <f>IF(連結実質赤字比率に係る赤字・黒字の構成分析!C$34="",NA(),連結実質赤字比率に係る赤字・黒字の構成分析!C$34)</f>
        <v>水道事業会計</v>
      </c>
      <c r="B36" s="158" t="e">
        <f>IF(ROUND(VALUE(SUBSTITUTE(連結実質赤字比率に係る赤字・黒字の構成分析!F$34,"▲", "-")), 2) &lt; 0, ABS(ROUND(VALUE(SUBSTITUTE(連結実質赤字比率に係る赤字・黒字の構成分析!F$34,"▲", "-")), 2)), NA())</f>
        <v>#N/A</v>
      </c>
      <c r="C36" s="158">
        <f>IF(ROUND(VALUE(SUBSTITUTE(連結実質赤字比率に係る赤字・黒字の構成分析!F$34,"▲", "-")), 2) &gt;= 0, ABS(ROUND(VALUE(SUBSTITUTE(連結実質赤字比率に係る赤字・黒字の構成分析!F$34,"▲", "-")), 2)), NA())</f>
        <v>10.63</v>
      </c>
      <c r="D36" s="158" t="e">
        <f>IF(ROUND(VALUE(SUBSTITUTE(連結実質赤字比率に係る赤字・黒字の構成分析!G$34,"▲", "-")), 2) &lt; 0, ABS(ROUND(VALUE(SUBSTITUTE(連結実質赤字比率に係る赤字・黒字の構成分析!G$34,"▲", "-")), 2)), NA())</f>
        <v>#N/A</v>
      </c>
      <c r="E36" s="158">
        <f>IF(ROUND(VALUE(SUBSTITUTE(連結実質赤字比率に係る赤字・黒字の構成分析!G$34,"▲", "-")), 2) &gt;= 0, ABS(ROUND(VALUE(SUBSTITUTE(連結実質赤字比率に係る赤字・黒字の構成分析!G$34,"▲", "-")), 2)), NA())</f>
        <v>11.64</v>
      </c>
      <c r="F36" s="158" t="e">
        <f>IF(ROUND(VALUE(SUBSTITUTE(連結実質赤字比率に係る赤字・黒字の構成分析!H$34,"▲", "-")), 2) &lt; 0, ABS(ROUND(VALUE(SUBSTITUTE(連結実質赤字比率に係る赤字・黒字の構成分析!H$34,"▲", "-")), 2)), NA())</f>
        <v>#N/A</v>
      </c>
      <c r="G36" s="158">
        <f>IF(ROUND(VALUE(SUBSTITUTE(連結実質赤字比率に係る赤字・黒字の構成分析!H$34,"▲", "-")), 2) &gt;= 0, ABS(ROUND(VALUE(SUBSTITUTE(連結実質赤字比率に係る赤字・黒字の構成分析!H$34,"▲", "-")), 2)), NA())</f>
        <v>10.86</v>
      </c>
      <c r="H36" s="158" t="e">
        <f>IF(ROUND(VALUE(SUBSTITUTE(連結実質赤字比率に係る赤字・黒字の構成分析!I$34,"▲", "-")), 2) &lt; 0, ABS(ROUND(VALUE(SUBSTITUTE(連結実質赤字比率に係る赤字・黒字の構成分析!I$34,"▲", "-")), 2)), NA())</f>
        <v>#N/A</v>
      </c>
      <c r="I36" s="158">
        <f>IF(ROUND(VALUE(SUBSTITUTE(連結実質赤字比率に係る赤字・黒字の構成分析!I$34,"▲", "-")), 2) &gt;= 0, ABS(ROUND(VALUE(SUBSTITUTE(連結実質赤字比率に係る赤字・黒字の構成分析!I$34,"▲", "-")), 2)), NA())</f>
        <v>10.28</v>
      </c>
      <c r="J36" s="158" t="e">
        <f>IF(ROUND(VALUE(SUBSTITUTE(連結実質赤字比率に係る赤字・黒字の構成分析!J$34,"▲", "-")), 2) &lt; 0, ABS(ROUND(VALUE(SUBSTITUTE(連結実質赤字比率に係る赤字・黒字の構成分析!J$34,"▲", "-")), 2)), NA())</f>
        <v>#N/A</v>
      </c>
      <c r="K36" s="158">
        <f>IF(ROUND(VALUE(SUBSTITUTE(連結実質赤字比率に係る赤字・黒字の構成分析!J$34,"▲", "-")), 2) &gt;= 0, ABS(ROUND(VALUE(SUBSTITUTE(連結実質赤字比率に係る赤字・黒字の構成分析!J$34,"▲", "-")), 2)), NA())</f>
        <v>9.48</v>
      </c>
    </row>
    <row r="39" spans="1:16" x14ac:dyDescent="0.15">
      <c r="A39" s="127" t="s">
        <v>62</v>
      </c>
    </row>
    <row r="40" spans="1:16" x14ac:dyDescent="0.15">
      <c r="A40" s="159"/>
      <c r="B40" s="159" t="str">
        <f>'実質公債費比率（分子）の構造'!K$44</f>
        <v>H30</v>
      </c>
      <c r="C40" s="159"/>
      <c r="D40" s="159"/>
      <c r="E40" s="159" t="str">
        <f>'実質公債費比率（分子）の構造'!L$44</f>
        <v>R01</v>
      </c>
      <c r="F40" s="159"/>
      <c r="G40" s="159"/>
      <c r="H40" s="159" t="str">
        <f>'実質公債費比率（分子）の構造'!M$44</f>
        <v>R02</v>
      </c>
      <c r="I40" s="159"/>
      <c r="J40" s="159"/>
      <c r="K40" s="159" t="str">
        <f>'実質公債費比率（分子）の構造'!N$44</f>
        <v>R03</v>
      </c>
      <c r="L40" s="159"/>
      <c r="M40" s="159"/>
      <c r="N40" s="159" t="str">
        <f>'実質公債費比率（分子）の構造'!O$44</f>
        <v>R04</v>
      </c>
      <c r="O40" s="159"/>
      <c r="P40" s="159"/>
    </row>
    <row r="41" spans="1:16" x14ac:dyDescent="0.15">
      <c r="A41" s="159"/>
      <c r="B41" s="159" t="s">
        <v>63</v>
      </c>
      <c r="C41" s="159"/>
      <c r="D41" s="159" t="s">
        <v>64</v>
      </c>
      <c r="E41" s="159" t="s">
        <v>63</v>
      </c>
      <c r="F41" s="159"/>
      <c r="G41" s="159" t="s">
        <v>64</v>
      </c>
      <c r="H41" s="159" t="s">
        <v>63</v>
      </c>
      <c r="I41" s="159"/>
      <c r="J41" s="159" t="s">
        <v>64</v>
      </c>
      <c r="K41" s="159" t="s">
        <v>63</v>
      </c>
      <c r="L41" s="159"/>
      <c r="M41" s="159" t="s">
        <v>64</v>
      </c>
      <c r="N41" s="159" t="s">
        <v>63</v>
      </c>
      <c r="O41" s="159"/>
      <c r="P41" s="159" t="s">
        <v>64</v>
      </c>
    </row>
    <row r="42" spans="1:16" x14ac:dyDescent="0.15">
      <c r="A42" s="159" t="s">
        <v>65</v>
      </c>
      <c r="B42" s="159"/>
      <c r="C42" s="159"/>
      <c r="D42" s="159">
        <f>'実質公債費比率（分子）の構造'!K$52</f>
        <v>562</v>
      </c>
      <c r="E42" s="159"/>
      <c r="F42" s="159"/>
      <c r="G42" s="159">
        <f>'実質公債費比率（分子）の構造'!L$52</f>
        <v>565</v>
      </c>
      <c r="H42" s="159"/>
      <c r="I42" s="159"/>
      <c r="J42" s="159">
        <f>'実質公債費比率（分子）の構造'!M$52</f>
        <v>570</v>
      </c>
      <c r="K42" s="159"/>
      <c r="L42" s="159"/>
      <c r="M42" s="159">
        <f>'実質公債費比率（分子）の構造'!N$52</f>
        <v>534</v>
      </c>
      <c r="N42" s="159"/>
      <c r="O42" s="159"/>
      <c r="P42" s="159">
        <f>'実質公債費比率（分子）の構造'!O$52</f>
        <v>512</v>
      </c>
    </row>
    <row r="43" spans="1:16" x14ac:dyDescent="0.15">
      <c r="A43" s="159" t="s">
        <v>66</v>
      </c>
      <c r="B43" s="159" t="str">
        <f>'実質公債費比率（分子）の構造'!K$51</f>
        <v>-</v>
      </c>
      <c r="C43" s="159"/>
      <c r="D43" s="159"/>
      <c r="E43" s="159" t="str">
        <f>'実質公債費比率（分子）の構造'!L$51</f>
        <v>-</v>
      </c>
      <c r="F43" s="159"/>
      <c r="G43" s="159"/>
      <c r="H43" s="159" t="str">
        <f>'実質公債費比率（分子）の構造'!M$51</f>
        <v>-</v>
      </c>
      <c r="I43" s="159"/>
      <c r="J43" s="159"/>
      <c r="K43" s="159" t="str">
        <f>'実質公債費比率（分子）の構造'!N$51</f>
        <v>-</v>
      </c>
      <c r="L43" s="159"/>
      <c r="M43" s="159"/>
      <c r="N43" s="159" t="str">
        <f>'実質公債費比率（分子）の構造'!O$51</f>
        <v>-</v>
      </c>
      <c r="O43" s="159"/>
      <c r="P43" s="159"/>
    </row>
    <row r="44" spans="1:16" x14ac:dyDescent="0.15">
      <c r="A44" s="159" t="s">
        <v>67</v>
      </c>
      <c r="B44" s="159">
        <f>'実質公債費比率（分子）の構造'!K$50</f>
        <v>17</v>
      </c>
      <c r="C44" s="159"/>
      <c r="D44" s="159"/>
      <c r="E44" s="159">
        <f>'実質公債費比率（分子）の構造'!L$50</f>
        <v>15</v>
      </c>
      <c r="F44" s="159"/>
      <c r="G44" s="159"/>
      <c r="H44" s="159">
        <f>'実質公債費比率（分子）の構造'!M$50</f>
        <v>13</v>
      </c>
      <c r="I44" s="159"/>
      <c r="J44" s="159"/>
      <c r="K44" s="159">
        <f>'実質公債費比率（分子）の構造'!N$50</f>
        <v>9</v>
      </c>
      <c r="L44" s="159"/>
      <c r="M44" s="159"/>
      <c r="N44" s="159">
        <f>'実質公債費比率（分子）の構造'!O$50</f>
        <v>17</v>
      </c>
      <c r="O44" s="159"/>
      <c r="P44" s="159"/>
    </row>
    <row r="45" spans="1:16" x14ac:dyDescent="0.15">
      <c r="A45" s="159" t="s">
        <v>68</v>
      </c>
      <c r="B45" s="159">
        <f>'実質公債費比率（分子）の構造'!K$49</f>
        <v>36</v>
      </c>
      <c r="C45" s="159"/>
      <c r="D45" s="159"/>
      <c r="E45" s="159">
        <f>'実質公債費比率（分子）の構造'!L$49</f>
        <v>34</v>
      </c>
      <c r="F45" s="159"/>
      <c r="G45" s="159"/>
      <c r="H45" s="159">
        <f>'実質公債費比率（分子）の構造'!M$49</f>
        <v>42</v>
      </c>
      <c r="I45" s="159"/>
      <c r="J45" s="159"/>
      <c r="K45" s="159">
        <f>'実質公債費比率（分子）の構造'!N$49</f>
        <v>43</v>
      </c>
      <c r="L45" s="159"/>
      <c r="M45" s="159"/>
      <c r="N45" s="159">
        <f>'実質公債費比率（分子）の構造'!O$49</f>
        <v>57</v>
      </c>
      <c r="O45" s="159"/>
      <c r="P45" s="159"/>
    </row>
    <row r="46" spans="1:16" x14ac:dyDescent="0.15">
      <c r="A46" s="159" t="s">
        <v>69</v>
      </c>
      <c r="B46" s="159">
        <f>'実質公債費比率（分子）の構造'!K$48</f>
        <v>290</v>
      </c>
      <c r="C46" s="159"/>
      <c r="D46" s="159"/>
      <c r="E46" s="159">
        <f>'実質公債費比率（分子）の構造'!L$48</f>
        <v>294</v>
      </c>
      <c r="F46" s="159"/>
      <c r="G46" s="159"/>
      <c r="H46" s="159">
        <f>'実質公債費比率（分子）の構造'!M$48</f>
        <v>295</v>
      </c>
      <c r="I46" s="159"/>
      <c r="J46" s="159"/>
      <c r="K46" s="159">
        <f>'実質公債費比率（分子）の構造'!N$48</f>
        <v>240</v>
      </c>
      <c r="L46" s="159"/>
      <c r="M46" s="159"/>
      <c r="N46" s="159">
        <f>'実質公債費比率（分子）の構造'!O$48</f>
        <v>240</v>
      </c>
      <c r="O46" s="159"/>
      <c r="P46" s="159"/>
    </row>
    <row r="47" spans="1:16" x14ac:dyDescent="0.15">
      <c r="A47" s="159" t="s">
        <v>70</v>
      </c>
      <c r="B47" s="159" t="str">
        <f>'実質公債費比率（分子）の構造'!K$47</f>
        <v>-</v>
      </c>
      <c r="C47" s="159"/>
      <c r="D47" s="159"/>
      <c r="E47" s="159" t="str">
        <f>'実質公債費比率（分子）の構造'!L$47</f>
        <v>-</v>
      </c>
      <c r="F47" s="159"/>
      <c r="G47" s="159"/>
      <c r="H47" s="159" t="str">
        <f>'実質公債費比率（分子）の構造'!M$47</f>
        <v>-</v>
      </c>
      <c r="I47" s="159"/>
      <c r="J47" s="159"/>
      <c r="K47" s="159" t="str">
        <f>'実質公債費比率（分子）の構造'!N$47</f>
        <v>-</v>
      </c>
      <c r="L47" s="159"/>
      <c r="M47" s="159"/>
      <c r="N47" s="159" t="str">
        <f>'実質公債費比率（分子）の構造'!O$47</f>
        <v>-</v>
      </c>
      <c r="O47" s="159"/>
      <c r="P47" s="159"/>
    </row>
    <row r="48" spans="1:16" x14ac:dyDescent="0.15">
      <c r="A48" s="159" t="s">
        <v>71</v>
      </c>
      <c r="B48" s="159" t="str">
        <f>'実質公債費比率（分子）の構造'!K$46</f>
        <v>-</v>
      </c>
      <c r="C48" s="159"/>
      <c r="D48" s="159"/>
      <c r="E48" s="159" t="str">
        <f>'実質公債費比率（分子）の構造'!L$46</f>
        <v>-</v>
      </c>
      <c r="F48" s="159"/>
      <c r="G48" s="159"/>
      <c r="H48" s="159" t="str">
        <f>'実質公債費比率（分子）の構造'!M$46</f>
        <v>-</v>
      </c>
      <c r="I48" s="159"/>
      <c r="J48" s="159"/>
      <c r="K48" s="159" t="str">
        <f>'実質公債費比率（分子）の構造'!N$46</f>
        <v>-</v>
      </c>
      <c r="L48" s="159"/>
      <c r="M48" s="159"/>
      <c r="N48" s="159" t="str">
        <f>'実質公債費比率（分子）の構造'!O$46</f>
        <v>-</v>
      </c>
      <c r="O48" s="159"/>
      <c r="P48" s="159"/>
    </row>
    <row r="49" spans="1:16" x14ac:dyDescent="0.15">
      <c r="A49" s="159" t="s">
        <v>72</v>
      </c>
      <c r="B49" s="159">
        <f>'実質公債費比率（分子）の構造'!K$45</f>
        <v>482</v>
      </c>
      <c r="C49" s="159"/>
      <c r="D49" s="159"/>
      <c r="E49" s="159">
        <f>'実質公債費比率（分子）の構造'!L$45</f>
        <v>515</v>
      </c>
      <c r="F49" s="159"/>
      <c r="G49" s="159"/>
      <c r="H49" s="159">
        <f>'実質公債費比率（分子）の構造'!M$45</f>
        <v>501</v>
      </c>
      <c r="I49" s="159"/>
      <c r="J49" s="159"/>
      <c r="K49" s="159">
        <f>'実質公債費比率（分子）の構造'!N$45</f>
        <v>474</v>
      </c>
      <c r="L49" s="159"/>
      <c r="M49" s="159"/>
      <c r="N49" s="159">
        <f>'実質公債費比率（分子）の構造'!O$45</f>
        <v>475</v>
      </c>
      <c r="O49" s="159"/>
      <c r="P49" s="159"/>
    </row>
    <row r="50" spans="1:16" x14ac:dyDescent="0.15">
      <c r="A50" s="159" t="s">
        <v>73</v>
      </c>
      <c r="B50" s="159" t="e">
        <f>NA()</f>
        <v>#N/A</v>
      </c>
      <c r="C50" s="159">
        <f>IF(ISNUMBER('実質公債費比率（分子）の構造'!K$53),'実質公債費比率（分子）の構造'!K$53,NA())</f>
        <v>263</v>
      </c>
      <c r="D50" s="159" t="e">
        <f>NA()</f>
        <v>#N/A</v>
      </c>
      <c r="E50" s="159" t="e">
        <f>NA()</f>
        <v>#N/A</v>
      </c>
      <c r="F50" s="159">
        <f>IF(ISNUMBER('実質公債費比率（分子）の構造'!L$53),'実質公債費比率（分子）の構造'!L$53,NA())</f>
        <v>293</v>
      </c>
      <c r="G50" s="159" t="e">
        <f>NA()</f>
        <v>#N/A</v>
      </c>
      <c r="H50" s="159" t="e">
        <f>NA()</f>
        <v>#N/A</v>
      </c>
      <c r="I50" s="159">
        <f>IF(ISNUMBER('実質公債費比率（分子）の構造'!M$53),'実質公債費比率（分子）の構造'!M$53,NA())</f>
        <v>281</v>
      </c>
      <c r="J50" s="159" t="e">
        <f>NA()</f>
        <v>#N/A</v>
      </c>
      <c r="K50" s="159" t="e">
        <f>NA()</f>
        <v>#N/A</v>
      </c>
      <c r="L50" s="159">
        <f>IF(ISNUMBER('実質公債費比率（分子）の構造'!N$53),'実質公債費比率（分子）の構造'!N$53,NA())</f>
        <v>232</v>
      </c>
      <c r="M50" s="159" t="e">
        <f>NA()</f>
        <v>#N/A</v>
      </c>
      <c r="N50" s="159" t="e">
        <f>NA()</f>
        <v>#N/A</v>
      </c>
      <c r="O50" s="159">
        <f>IF(ISNUMBER('実質公債費比率（分子）の構造'!O$53),'実質公債費比率（分子）の構造'!O$53,NA())</f>
        <v>277</v>
      </c>
      <c r="P50" s="159" t="e">
        <f>NA()</f>
        <v>#N/A</v>
      </c>
    </row>
    <row r="53" spans="1:16" x14ac:dyDescent="0.15">
      <c r="A53" s="127" t="s">
        <v>74</v>
      </c>
    </row>
    <row r="54" spans="1:16" x14ac:dyDescent="0.15">
      <c r="A54" s="158"/>
      <c r="B54" s="158" t="str">
        <f>'将来負担比率（分子）の構造'!I$40</f>
        <v>H30</v>
      </c>
      <c r="C54" s="158"/>
      <c r="D54" s="158"/>
      <c r="E54" s="158" t="str">
        <f>'将来負担比率（分子）の構造'!J$40</f>
        <v>R01</v>
      </c>
      <c r="F54" s="158"/>
      <c r="G54" s="158"/>
      <c r="H54" s="158" t="str">
        <f>'将来負担比率（分子）の構造'!K$40</f>
        <v>R02</v>
      </c>
      <c r="I54" s="158"/>
      <c r="J54" s="158"/>
      <c r="K54" s="158" t="str">
        <f>'将来負担比率（分子）の構造'!L$40</f>
        <v>R03</v>
      </c>
      <c r="L54" s="158"/>
      <c r="M54" s="158"/>
      <c r="N54" s="158" t="str">
        <f>'将来負担比率（分子）の構造'!M$40</f>
        <v>R04</v>
      </c>
      <c r="O54" s="158"/>
      <c r="P54" s="158"/>
    </row>
    <row r="55" spans="1:16" x14ac:dyDescent="0.15">
      <c r="A55" s="158"/>
      <c r="B55" s="158" t="s">
        <v>75</v>
      </c>
      <c r="C55" s="158"/>
      <c r="D55" s="158" t="s">
        <v>76</v>
      </c>
      <c r="E55" s="158" t="s">
        <v>75</v>
      </c>
      <c r="F55" s="158"/>
      <c r="G55" s="158" t="s">
        <v>76</v>
      </c>
      <c r="H55" s="158" t="s">
        <v>75</v>
      </c>
      <c r="I55" s="158"/>
      <c r="J55" s="158" t="s">
        <v>76</v>
      </c>
      <c r="K55" s="158" t="s">
        <v>75</v>
      </c>
      <c r="L55" s="158"/>
      <c r="M55" s="158" t="s">
        <v>76</v>
      </c>
      <c r="N55" s="158" t="s">
        <v>75</v>
      </c>
      <c r="O55" s="158"/>
      <c r="P55" s="158" t="s">
        <v>76</v>
      </c>
    </row>
    <row r="56" spans="1:16" x14ac:dyDescent="0.15">
      <c r="A56" s="158" t="s">
        <v>45</v>
      </c>
      <c r="B56" s="158"/>
      <c r="C56" s="158"/>
      <c r="D56" s="158">
        <f>'将来負担比率（分子）の構造'!I$52</f>
        <v>6583</v>
      </c>
      <c r="E56" s="158"/>
      <c r="F56" s="158"/>
      <c r="G56" s="158">
        <f>'将来負担比率（分子）の構造'!J$52</f>
        <v>6286</v>
      </c>
      <c r="H56" s="158"/>
      <c r="I56" s="158"/>
      <c r="J56" s="158">
        <f>'将来負担比率（分子）の構造'!K$52</f>
        <v>6294</v>
      </c>
      <c r="K56" s="158"/>
      <c r="L56" s="158"/>
      <c r="M56" s="158">
        <f>'将来負担比率（分子）の構造'!L$52</f>
        <v>6015</v>
      </c>
      <c r="N56" s="158"/>
      <c r="O56" s="158"/>
      <c r="P56" s="158">
        <f>'将来負担比率（分子）の構造'!M$52</f>
        <v>5724</v>
      </c>
    </row>
    <row r="57" spans="1:16" x14ac:dyDescent="0.15">
      <c r="A57" s="158" t="s">
        <v>44</v>
      </c>
      <c r="B57" s="158"/>
      <c r="C57" s="158"/>
      <c r="D57" s="158">
        <f>'将来負担比率（分子）の構造'!I$51</f>
        <v>241</v>
      </c>
      <c r="E57" s="158"/>
      <c r="F57" s="158"/>
      <c r="G57" s="158">
        <f>'将来負担比率（分子）の構造'!J$51</f>
        <v>163</v>
      </c>
      <c r="H57" s="158"/>
      <c r="I57" s="158"/>
      <c r="J57" s="158">
        <f>'将来負担比率（分子）の構造'!K$51</f>
        <v>97</v>
      </c>
      <c r="K57" s="158"/>
      <c r="L57" s="158"/>
      <c r="M57" s="158">
        <f>'将来負担比率（分子）の構造'!L$51</f>
        <v>72</v>
      </c>
      <c r="N57" s="158"/>
      <c r="O57" s="158"/>
      <c r="P57" s="158">
        <f>'将来負担比率（分子）の構造'!M$51</f>
        <v>45</v>
      </c>
    </row>
    <row r="58" spans="1:16" x14ac:dyDescent="0.15">
      <c r="A58" s="158" t="s">
        <v>43</v>
      </c>
      <c r="B58" s="158"/>
      <c r="C58" s="158"/>
      <c r="D58" s="158">
        <f>'将来負担比率（分子）の構造'!I$50</f>
        <v>2456</v>
      </c>
      <c r="E58" s="158"/>
      <c r="F58" s="158"/>
      <c r="G58" s="158">
        <f>'将来負担比率（分子）の構造'!J$50</f>
        <v>2374</v>
      </c>
      <c r="H58" s="158"/>
      <c r="I58" s="158"/>
      <c r="J58" s="158">
        <f>'将来負担比率（分子）の構造'!K$50</f>
        <v>2444</v>
      </c>
      <c r="K58" s="158"/>
      <c r="L58" s="158"/>
      <c r="M58" s="158">
        <f>'将来負担比率（分子）の構造'!L$50</f>
        <v>2386</v>
      </c>
      <c r="N58" s="158"/>
      <c r="O58" s="158"/>
      <c r="P58" s="158">
        <f>'将来負担比率（分子）の構造'!M$50</f>
        <v>2401</v>
      </c>
    </row>
    <row r="59" spans="1:16" x14ac:dyDescent="0.15">
      <c r="A59" s="158" t="s">
        <v>41</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x14ac:dyDescent="0.15">
      <c r="A60" s="158" t="s">
        <v>40</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x14ac:dyDescent="0.15">
      <c r="A61" s="158" t="s">
        <v>38</v>
      </c>
      <c r="B61" s="158" t="str">
        <f>'将来負担比率（分子）の構造'!I$46</f>
        <v>-</v>
      </c>
      <c r="C61" s="158"/>
      <c r="D61" s="158"/>
      <c r="E61" s="158" t="str">
        <f>'将来負担比率（分子）の構造'!J$46</f>
        <v>-</v>
      </c>
      <c r="F61" s="158"/>
      <c r="G61" s="158"/>
      <c r="H61" s="158" t="str">
        <f>'将来負担比率（分子）の構造'!K$46</f>
        <v>-</v>
      </c>
      <c r="I61" s="158"/>
      <c r="J61" s="158"/>
      <c r="K61" s="158" t="str">
        <f>'将来負担比率（分子）の構造'!L$46</f>
        <v>-</v>
      </c>
      <c r="L61" s="158"/>
      <c r="M61" s="158"/>
      <c r="N61" s="158" t="str">
        <f>'将来負担比率（分子）の構造'!M$46</f>
        <v>-</v>
      </c>
      <c r="O61" s="158"/>
      <c r="P61" s="158"/>
    </row>
    <row r="62" spans="1:16" x14ac:dyDescent="0.15">
      <c r="A62" s="158" t="s">
        <v>37</v>
      </c>
      <c r="B62" s="158">
        <f>'将来負担比率（分子）の構造'!I$45</f>
        <v>1088</v>
      </c>
      <c r="C62" s="158"/>
      <c r="D62" s="158"/>
      <c r="E62" s="158">
        <f>'将来負担比率（分子）の構造'!J$45</f>
        <v>1042</v>
      </c>
      <c r="F62" s="158"/>
      <c r="G62" s="158"/>
      <c r="H62" s="158">
        <f>'将来負担比率（分子）の構造'!K$45</f>
        <v>1000</v>
      </c>
      <c r="I62" s="158"/>
      <c r="J62" s="158"/>
      <c r="K62" s="158">
        <f>'将来負担比率（分子）の構造'!L$45</f>
        <v>967</v>
      </c>
      <c r="L62" s="158"/>
      <c r="M62" s="158"/>
      <c r="N62" s="158">
        <f>'将来負担比率（分子）の構造'!M$45</f>
        <v>998</v>
      </c>
      <c r="O62" s="158"/>
      <c r="P62" s="158"/>
    </row>
    <row r="63" spans="1:16" x14ac:dyDescent="0.15">
      <c r="A63" s="158" t="s">
        <v>36</v>
      </c>
      <c r="B63" s="158">
        <f>'将来負担比率（分子）の構造'!I$44</f>
        <v>412</v>
      </c>
      <c r="C63" s="158"/>
      <c r="D63" s="158"/>
      <c r="E63" s="158">
        <f>'将来負担比率（分子）の構造'!J$44</f>
        <v>449</v>
      </c>
      <c r="F63" s="158"/>
      <c r="G63" s="158"/>
      <c r="H63" s="158">
        <f>'将来負担比率（分子）の構造'!K$44</f>
        <v>527</v>
      </c>
      <c r="I63" s="158"/>
      <c r="J63" s="158"/>
      <c r="K63" s="158">
        <f>'将来負担比率（分子）の構造'!L$44</f>
        <v>527</v>
      </c>
      <c r="L63" s="158"/>
      <c r="M63" s="158"/>
      <c r="N63" s="158">
        <f>'将来負担比率（分子）の構造'!M$44</f>
        <v>493</v>
      </c>
      <c r="O63" s="158"/>
      <c r="P63" s="158"/>
    </row>
    <row r="64" spans="1:16" x14ac:dyDescent="0.15">
      <c r="A64" s="158" t="s">
        <v>35</v>
      </c>
      <c r="B64" s="158">
        <f>'将来負担比率（分子）の構造'!I$43</f>
        <v>4736</v>
      </c>
      <c r="C64" s="158"/>
      <c r="D64" s="158"/>
      <c r="E64" s="158">
        <f>'将来負担比率（分子）の構造'!J$43</f>
        <v>4843</v>
      </c>
      <c r="F64" s="158"/>
      <c r="G64" s="158"/>
      <c r="H64" s="158">
        <f>'将来負担比率（分子）の構造'!K$43</f>
        <v>4679</v>
      </c>
      <c r="I64" s="158"/>
      <c r="J64" s="158"/>
      <c r="K64" s="158">
        <f>'将来負担比率（分子）の構造'!L$43</f>
        <v>4236</v>
      </c>
      <c r="L64" s="158"/>
      <c r="M64" s="158"/>
      <c r="N64" s="158">
        <f>'将来負担比率（分子）の構造'!M$43</f>
        <v>3773</v>
      </c>
      <c r="O64" s="158"/>
      <c r="P64" s="158"/>
    </row>
    <row r="65" spans="1:16" x14ac:dyDescent="0.15">
      <c r="A65" s="158" t="s">
        <v>34</v>
      </c>
      <c r="B65" s="158">
        <f>'将来負担比率（分子）の構造'!I$42</f>
        <v>213</v>
      </c>
      <c r="C65" s="158"/>
      <c r="D65" s="158"/>
      <c r="E65" s="158">
        <f>'将来負担比率（分子）の構造'!J$42</f>
        <v>175</v>
      </c>
      <c r="F65" s="158"/>
      <c r="G65" s="158"/>
      <c r="H65" s="158">
        <f>'将来負担比率（分子）の構造'!K$42</f>
        <v>141</v>
      </c>
      <c r="I65" s="158"/>
      <c r="J65" s="158"/>
      <c r="K65" s="158">
        <f>'将来負担比率（分子）の構造'!L$42</f>
        <v>112</v>
      </c>
      <c r="L65" s="158"/>
      <c r="M65" s="158"/>
      <c r="N65" s="158">
        <f>'将来負担比率（分子）の構造'!M$42</f>
        <v>77</v>
      </c>
      <c r="O65" s="158"/>
      <c r="P65" s="158"/>
    </row>
    <row r="66" spans="1:16" x14ac:dyDescent="0.15">
      <c r="A66" s="158" t="s">
        <v>33</v>
      </c>
      <c r="B66" s="158">
        <f>'将来負担比率（分子）の構造'!I$41</f>
        <v>4620</v>
      </c>
      <c r="C66" s="158"/>
      <c r="D66" s="158"/>
      <c r="E66" s="158">
        <f>'将来負担比率（分子）の構造'!J$41</f>
        <v>4444</v>
      </c>
      <c r="F66" s="158"/>
      <c r="G66" s="158"/>
      <c r="H66" s="158">
        <f>'将来負担比率（分子）の構造'!K$41</f>
        <v>4238</v>
      </c>
      <c r="I66" s="158"/>
      <c r="J66" s="158"/>
      <c r="K66" s="158">
        <f>'将来負担比率（分子）の構造'!L$41</f>
        <v>4331</v>
      </c>
      <c r="L66" s="158"/>
      <c r="M66" s="158"/>
      <c r="N66" s="158">
        <f>'将来負担比率（分子）の構造'!M$41</f>
        <v>4168</v>
      </c>
      <c r="O66" s="158"/>
      <c r="P66" s="158"/>
    </row>
    <row r="67" spans="1:16" x14ac:dyDescent="0.15">
      <c r="A67" s="158" t="s">
        <v>77</v>
      </c>
      <c r="B67" s="158" t="e">
        <f>NA()</f>
        <v>#N/A</v>
      </c>
      <c r="C67" s="158">
        <f>IF(ISNUMBER('将来負担比率（分子）の構造'!I$53), IF('将来負担比率（分子）の構造'!I$53 &lt; 0, 0, '将来負担比率（分子）の構造'!I$53), NA())</f>
        <v>1789</v>
      </c>
      <c r="D67" s="158" t="e">
        <f>NA()</f>
        <v>#N/A</v>
      </c>
      <c r="E67" s="158" t="e">
        <f>NA()</f>
        <v>#N/A</v>
      </c>
      <c r="F67" s="158">
        <f>IF(ISNUMBER('将来負担比率（分子）の構造'!J$53), IF('将来負担比率（分子）の構造'!J$53 &lt; 0, 0, '将来負担比率（分子）の構造'!J$53), NA())</f>
        <v>2132</v>
      </c>
      <c r="G67" s="158" t="e">
        <f>NA()</f>
        <v>#N/A</v>
      </c>
      <c r="H67" s="158" t="e">
        <f>NA()</f>
        <v>#N/A</v>
      </c>
      <c r="I67" s="158">
        <f>IF(ISNUMBER('将来負担比率（分子）の構造'!K$53), IF('将来負担比率（分子）の構造'!K$53 &lt; 0, 0, '将来負担比率（分子）の構造'!K$53), NA())</f>
        <v>1751</v>
      </c>
      <c r="J67" s="158" t="e">
        <f>NA()</f>
        <v>#N/A</v>
      </c>
      <c r="K67" s="158" t="e">
        <f>NA()</f>
        <v>#N/A</v>
      </c>
      <c r="L67" s="158">
        <f>IF(ISNUMBER('将来負担比率（分子）の構造'!L$53), IF('将来負担比率（分子）の構造'!L$53 &lt; 0, 0, '将来負担比率（分子）の構造'!L$53), NA())</f>
        <v>1699</v>
      </c>
      <c r="M67" s="158" t="e">
        <f>NA()</f>
        <v>#N/A</v>
      </c>
      <c r="N67" s="158" t="e">
        <f>NA()</f>
        <v>#N/A</v>
      </c>
      <c r="O67" s="158">
        <f>IF(ISNUMBER('将来負担比率（分子）の構造'!M$53), IF('将来負担比率（分子）の構造'!M$53 &lt; 0, 0, '将来負担比率（分子）の構造'!M$53), NA())</f>
        <v>1338</v>
      </c>
      <c r="P67" s="158" t="e">
        <f>NA()</f>
        <v>#N/A</v>
      </c>
    </row>
    <row r="70" spans="1:16" x14ac:dyDescent="0.15">
      <c r="A70" s="160" t="s">
        <v>78</v>
      </c>
      <c r="B70" s="160"/>
      <c r="C70" s="160"/>
      <c r="D70" s="160"/>
      <c r="E70" s="160"/>
      <c r="F70" s="160"/>
    </row>
    <row r="71" spans="1:16" x14ac:dyDescent="0.15">
      <c r="A71" s="161"/>
      <c r="B71" s="161" t="e">
        <f>#REF!</f>
        <v>#REF!</v>
      </c>
      <c r="C71" s="161" t="e">
        <f>#REF!</f>
        <v>#REF!</v>
      </c>
      <c r="D71" s="161" t="e">
        <f>#REF!</f>
        <v>#REF!</v>
      </c>
    </row>
    <row r="72" spans="1:16" x14ac:dyDescent="0.15">
      <c r="A72" s="161" t="s">
        <v>79</v>
      </c>
      <c r="B72" s="162" t="e">
        <f>#REF!</f>
        <v>#REF!</v>
      </c>
      <c r="C72" s="162" t="e">
        <f>#REF!</f>
        <v>#REF!</v>
      </c>
      <c r="D72" s="162" t="e">
        <f>#REF!</f>
        <v>#REF!</v>
      </c>
    </row>
    <row r="73" spans="1:16" x14ac:dyDescent="0.15">
      <c r="A73" s="161" t="s">
        <v>80</v>
      </c>
      <c r="B73" s="162" t="e">
        <f>#REF!</f>
        <v>#REF!</v>
      </c>
      <c r="C73" s="162" t="e">
        <f>#REF!</f>
        <v>#REF!</v>
      </c>
      <c r="D73" s="162" t="e">
        <f>#REF!</f>
        <v>#REF!</v>
      </c>
    </row>
    <row r="74" spans="1:16" x14ac:dyDescent="0.15">
      <c r="A74" s="161" t="s">
        <v>81</v>
      </c>
      <c r="B74" s="162" t="e">
        <f>#REF!</f>
        <v>#REF!</v>
      </c>
      <c r="C74" s="162" t="e">
        <f>#REF!</f>
        <v>#REF!</v>
      </c>
      <c r="D74" s="162" t="e">
        <f>#REF!</f>
        <v>#REF!</v>
      </c>
    </row>
  </sheetData>
  <sheetProtection algorithmName="SHA-512" hashValue="N5c5MbfyZ9HA3VJuZsEJ0aKseNDOGlUswrBRteFtDWSm9Q/fEONHClF8URJzRk+mSEKRiPz1uFC/2YdZ9wXI3A==" saltValue="f3Nts0grgZ4ReMXdiX0y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197" customWidth="1"/>
    <col min="2" max="2" width="2.375" style="197" customWidth="1"/>
    <col min="3" max="16" width="2.625" style="197" customWidth="1"/>
    <col min="17" max="17" width="2.375" style="197" customWidth="1"/>
    <col min="18" max="95" width="1.625" style="197" customWidth="1"/>
    <col min="96" max="133" width="1.625" style="209" customWidth="1"/>
    <col min="134" max="143" width="1.625" style="197" customWidth="1"/>
    <col min="144" max="16384" width="0" style="197" hidden="1"/>
  </cols>
  <sheetData>
    <row r="1" spans="2:143" ht="22.5" customHeight="1" thickBot="1" x14ac:dyDescent="0.2">
      <c r="B1" s="195"/>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717" t="s">
        <v>217</v>
      </c>
      <c r="DI1" s="718"/>
      <c r="DJ1" s="718"/>
      <c r="DK1" s="718"/>
      <c r="DL1" s="718"/>
      <c r="DM1" s="718"/>
      <c r="DN1" s="719"/>
      <c r="DO1" s="197"/>
      <c r="DP1" s="717" t="s">
        <v>218</v>
      </c>
      <c r="DQ1" s="718"/>
      <c r="DR1" s="718"/>
      <c r="DS1" s="718"/>
      <c r="DT1" s="718"/>
      <c r="DU1" s="718"/>
      <c r="DV1" s="718"/>
      <c r="DW1" s="718"/>
      <c r="DX1" s="718"/>
      <c r="DY1" s="718"/>
      <c r="DZ1" s="718"/>
      <c r="EA1" s="718"/>
      <c r="EB1" s="718"/>
      <c r="EC1" s="719"/>
      <c r="ED1" s="196"/>
      <c r="EE1" s="196"/>
      <c r="EF1" s="196"/>
      <c r="EG1" s="196"/>
      <c r="EH1" s="196"/>
      <c r="EI1" s="196"/>
      <c r="EJ1" s="196"/>
      <c r="EK1" s="196"/>
      <c r="EL1" s="196"/>
      <c r="EM1" s="196"/>
    </row>
    <row r="2" spans="2:143" ht="22.5" customHeight="1" x14ac:dyDescent="0.15">
      <c r="B2" s="198" t="s">
        <v>219</v>
      </c>
      <c r="R2" s="199"/>
      <c r="S2" s="199"/>
      <c r="T2" s="199"/>
      <c r="U2" s="199"/>
      <c r="V2" s="199"/>
      <c r="W2" s="199"/>
      <c r="X2" s="199"/>
      <c r="Y2" s="199"/>
      <c r="Z2" s="199"/>
      <c r="AA2" s="199"/>
      <c r="AB2" s="199"/>
      <c r="AC2" s="199"/>
      <c r="AE2" s="200"/>
      <c r="AF2" s="200"/>
      <c r="AG2" s="200"/>
      <c r="AH2" s="200"/>
      <c r="AI2" s="200"/>
      <c r="AJ2" s="199"/>
      <c r="AK2" s="199"/>
      <c r="AL2" s="199"/>
      <c r="AM2" s="199"/>
      <c r="AN2" s="199"/>
      <c r="AO2" s="199"/>
      <c r="AP2" s="199"/>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6"/>
      <c r="DU2" s="196"/>
      <c r="DV2" s="196"/>
      <c r="DW2" s="196"/>
      <c r="DX2" s="196"/>
      <c r="DY2" s="196"/>
      <c r="DZ2" s="196"/>
      <c r="EA2" s="196"/>
      <c r="EB2" s="196"/>
      <c r="EC2" s="196"/>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1213764</v>
      </c>
      <c r="S5" s="674"/>
      <c r="T5" s="674"/>
      <c r="U5" s="674"/>
      <c r="V5" s="674"/>
      <c r="W5" s="674"/>
      <c r="X5" s="674"/>
      <c r="Y5" s="702"/>
      <c r="Z5" s="715">
        <v>18.600000000000001</v>
      </c>
      <c r="AA5" s="715"/>
      <c r="AB5" s="715"/>
      <c r="AC5" s="715"/>
      <c r="AD5" s="716">
        <v>1213764</v>
      </c>
      <c r="AE5" s="716"/>
      <c r="AF5" s="716"/>
      <c r="AG5" s="716"/>
      <c r="AH5" s="716"/>
      <c r="AI5" s="716"/>
      <c r="AJ5" s="716"/>
      <c r="AK5" s="716"/>
      <c r="AL5" s="703">
        <v>32.9</v>
      </c>
      <c r="AM5" s="686"/>
      <c r="AN5" s="686"/>
      <c r="AO5" s="704"/>
      <c r="AP5" s="676" t="s">
        <v>231</v>
      </c>
      <c r="AQ5" s="677"/>
      <c r="AR5" s="677"/>
      <c r="AS5" s="677"/>
      <c r="AT5" s="677"/>
      <c r="AU5" s="677"/>
      <c r="AV5" s="677"/>
      <c r="AW5" s="677"/>
      <c r="AX5" s="677"/>
      <c r="AY5" s="677"/>
      <c r="AZ5" s="677"/>
      <c r="BA5" s="677"/>
      <c r="BB5" s="677"/>
      <c r="BC5" s="677"/>
      <c r="BD5" s="677"/>
      <c r="BE5" s="677"/>
      <c r="BF5" s="678"/>
      <c r="BG5" s="627">
        <v>1213764</v>
      </c>
      <c r="BH5" s="628"/>
      <c r="BI5" s="628"/>
      <c r="BJ5" s="628"/>
      <c r="BK5" s="628"/>
      <c r="BL5" s="628"/>
      <c r="BM5" s="628"/>
      <c r="BN5" s="629"/>
      <c r="BO5" s="663">
        <v>100</v>
      </c>
      <c r="BP5" s="663"/>
      <c r="BQ5" s="663"/>
      <c r="BR5" s="663"/>
      <c r="BS5" s="664" t="s">
        <v>232</v>
      </c>
      <c r="BT5" s="664"/>
      <c r="BU5" s="664"/>
      <c r="BV5" s="664"/>
      <c r="BW5" s="664"/>
      <c r="BX5" s="664"/>
      <c r="BY5" s="664"/>
      <c r="BZ5" s="664"/>
      <c r="CA5" s="664"/>
      <c r="CB5" s="695"/>
      <c r="CD5" s="679" t="s">
        <v>226</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224</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24" t="s">
        <v>236</v>
      </c>
      <c r="C6" s="625"/>
      <c r="D6" s="625"/>
      <c r="E6" s="625"/>
      <c r="F6" s="625"/>
      <c r="G6" s="625"/>
      <c r="H6" s="625"/>
      <c r="I6" s="625"/>
      <c r="J6" s="625"/>
      <c r="K6" s="625"/>
      <c r="L6" s="625"/>
      <c r="M6" s="625"/>
      <c r="N6" s="625"/>
      <c r="O6" s="625"/>
      <c r="P6" s="625"/>
      <c r="Q6" s="626"/>
      <c r="R6" s="627">
        <v>81104</v>
      </c>
      <c r="S6" s="628"/>
      <c r="T6" s="628"/>
      <c r="U6" s="628"/>
      <c r="V6" s="628"/>
      <c r="W6" s="628"/>
      <c r="X6" s="628"/>
      <c r="Y6" s="629"/>
      <c r="Z6" s="663">
        <v>1.2</v>
      </c>
      <c r="AA6" s="663"/>
      <c r="AB6" s="663"/>
      <c r="AC6" s="663"/>
      <c r="AD6" s="664">
        <v>81104</v>
      </c>
      <c r="AE6" s="664"/>
      <c r="AF6" s="664"/>
      <c r="AG6" s="664"/>
      <c r="AH6" s="664"/>
      <c r="AI6" s="664"/>
      <c r="AJ6" s="664"/>
      <c r="AK6" s="664"/>
      <c r="AL6" s="630">
        <v>2.2000000000000002</v>
      </c>
      <c r="AM6" s="631"/>
      <c r="AN6" s="631"/>
      <c r="AO6" s="665"/>
      <c r="AP6" s="624" t="s">
        <v>237</v>
      </c>
      <c r="AQ6" s="625"/>
      <c r="AR6" s="625"/>
      <c r="AS6" s="625"/>
      <c r="AT6" s="625"/>
      <c r="AU6" s="625"/>
      <c r="AV6" s="625"/>
      <c r="AW6" s="625"/>
      <c r="AX6" s="625"/>
      <c r="AY6" s="625"/>
      <c r="AZ6" s="625"/>
      <c r="BA6" s="625"/>
      <c r="BB6" s="625"/>
      <c r="BC6" s="625"/>
      <c r="BD6" s="625"/>
      <c r="BE6" s="625"/>
      <c r="BF6" s="626"/>
      <c r="BG6" s="627">
        <v>1213764</v>
      </c>
      <c r="BH6" s="628"/>
      <c r="BI6" s="628"/>
      <c r="BJ6" s="628"/>
      <c r="BK6" s="628"/>
      <c r="BL6" s="628"/>
      <c r="BM6" s="628"/>
      <c r="BN6" s="629"/>
      <c r="BO6" s="663">
        <v>100</v>
      </c>
      <c r="BP6" s="663"/>
      <c r="BQ6" s="663"/>
      <c r="BR6" s="663"/>
      <c r="BS6" s="664" t="s">
        <v>140</v>
      </c>
      <c r="BT6" s="664"/>
      <c r="BU6" s="664"/>
      <c r="BV6" s="664"/>
      <c r="BW6" s="664"/>
      <c r="BX6" s="664"/>
      <c r="BY6" s="664"/>
      <c r="BZ6" s="664"/>
      <c r="CA6" s="664"/>
      <c r="CB6" s="695"/>
      <c r="CD6" s="676" t="s">
        <v>238</v>
      </c>
      <c r="CE6" s="677"/>
      <c r="CF6" s="677"/>
      <c r="CG6" s="677"/>
      <c r="CH6" s="677"/>
      <c r="CI6" s="677"/>
      <c r="CJ6" s="677"/>
      <c r="CK6" s="677"/>
      <c r="CL6" s="677"/>
      <c r="CM6" s="677"/>
      <c r="CN6" s="677"/>
      <c r="CO6" s="677"/>
      <c r="CP6" s="677"/>
      <c r="CQ6" s="678"/>
      <c r="CR6" s="627">
        <v>68268</v>
      </c>
      <c r="CS6" s="628"/>
      <c r="CT6" s="628"/>
      <c r="CU6" s="628"/>
      <c r="CV6" s="628"/>
      <c r="CW6" s="628"/>
      <c r="CX6" s="628"/>
      <c r="CY6" s="629"/>
      <c r="CZ6" s="703">
        <v>1.1000000000000001</v>
      </c>
      <c r="DA6" s="686"/>
      <c r="DB6" s="686"/>
      <c r="DC6" s="705"/>
      <c r="DD6" s="633" t="s">
        <v>178</v>
      </c>
      <c r="DE6" s="628"/>
      <c r="DF6" s="628"/>
      <c r="DG6" s="628"/>
      <c r="DH6" s="628"/>
      <c r="DI6" s="628"/>
      <c r="DJ6" s="628"/>
      <c r="DK6" s="628"/>
      <c r="DL6" s="628"/>
      <c r="DM6" s="628"/>
      <c r="DN6" s="628"/>
      <c r="DO6" s="628"/>
      <c r="DP6" s="629"/>
      <c r="DQ6" s="633">
        <v>68268</v>
      </c>
      <c r="DR6" s="628"/>
      <c r="DS6" s="628"/>
      <c r="DT6" s="628"/>
      <c r="DU6" s="628"/>
      <c r="DV6" s="628"/>
      <c r="DW6" s="628"/>
      <c r="DX6" s="628"/>
      <c r="DY6" s="628"/>
      <c r="DZ6" s="628"/>
      <c r="EA6" s="628"/>
      <c r="EB6" s="628"/>
      <c r="EC6" s="662"/>
    </row>
    <row r="7" spans="2:143" ht="11.25" customHeight="1" x14ac:dyDescent="0.15">
      <c r="B7" s="624" t="s">
        <v>239</v>
      </c>
      <c r="C7" s="625"/>
      <c r="D7" s="625"/>
      <c r="E7" s="625"/>
      <c r="F7" s="625"/>
      <c r="G7" s="625"/>
      <c r="H7" s="625"/>
      <c r="I7" s="625"/>
      <c r="J7" s="625"/>
      <c r="K7" s="625"/>
      <c r="L7" s="625"/>
      <c r="M7" s="625"/>
      <c r="N7" s="625"/>
      <c r="O7" s="625"/>
      <c r="P7" s="625"/>
      <c r="Q7" s="626"/>
      <c r="R7" s="627">
        <v>397</v>
      </c>
      <c r="S7" s="628"/>
      <c r="T7" s="628"/>
      <c r="U7" s="628"/>
      <c r="V7" s="628"/>
      <c r="W7" s="628"/>
      <c r="X7" s="628"/>
      <c r="Y7" s="629"/>
      <c r="Z7" s="663">
        <v>0</v>
      </c>
      <c r="AA7" s="663"/>
      <c r="AB7" s="663"/>
      <c r="AC7" s="663"/>
      <c r="AD7" s="664">
        <v>397</v>
      </c>
      <c r="AE7" s="664"/>
      <c r="AF7" s="664"/>
      <c r="AG7" s="664"/>
      <c r="AH7" s="664"/>
      <c r="AI7" s="664"/>
      <c r="AJ7" s="664"/>
      <c r="AK7" s="664"/>
      <c r="AL7" s="630">
        <v>0</v>
      </c>
      <c r="AM7" s="631"/>
      <c r="AN7" s="631"/>
      <c r="AO7" s="665"/>
      <c r="AP7" s="624" t="s">
        <v>240</v>
      </c>
      <c r="AQ7" s="625"/>
      <c r="AR7" s="625"/>
      <c r="AS7" s="625"/>
      <c r="AT7" s="625"/>
      <c r="AU7" s="625"/>
      <c r="AV7" s="625"/>
      <c r="AW7" s="625"/>
      <c r="AX7" s="625"/>
      <c r="AY7" s="625"/>
      <c r="AZ7" s="625"/>
      <c r="BA7" s="625"/>
      <c r="BB7" s="625"/>
      <c r="BC7" s="625"/>
      <c r="BD7" s="625"/>
      <c r="BE7" s="625"/>
      <c r="BF7" s="626"/>
      <c r="BG7" s="627">
        <v>456997</v>
      </c>
      <c r="BH7" s="628"/>
      <c r="BI7" s="628"/>
      <c r="BJ7" s="628"/>
      <c r="BK7" s="628"/>
      <c r="BL7" s="628"/>
      <c r="BM7" s="628"/>
      <c r="BN7" s="629"/>
      <c r="BO7" s="663">
        <v>37.700000000000003</v>
      </c>
      <c r="BP7" s="663"/>
      <c r="BQ7" s="663"/>
      <c r="BR7" s="663"/>
      <c r="BS7" s="664" t="s">
        <v>178</v>
      </c>
      <c r="BT7" s="664"/>
      <c r="BU7" s="664"/>
      <c r="BV7" s="664"/>
      <c r="BW7" s="664"/>
      <c r="BX7" s="664"/>
      <c r="BY7" s="664"/>
      <c r="BZ7" s="664"/>
      <c r="CA7" s="664"/>
      <c r="CB7" s="695"/>
      <c r="CD7" s="624" t="s">
        <v>241</v>
      </c>
      <c r="CE7" s="625"/>
      <c r="CF7" s="625"/>
      <c r="CG7" s="625"/>
      <c r="CH7" s="625"/>
      <c r="CI7" s="625"/>
      <c r="CJ7" s="625"/>
      <c r="CK7" s="625"/>
      <c r="CL7" s="625"/>
      <c r="CM7" s="625"/>
      <c r="CN7" s="625"/>
      <c r="CO7" s="625"/>
      <c r="CP7" s="625"/>
      <c r="CQ7" s="626"/>
      <c r="CR7" s="627">
        <v>1144075</v>
      </c>
      <c r="CS7" s="628"/>
      <c r="CT7" s="628"/>
      <c r="CU7" s="628"/>
      <c r="CV7" s="628"/>
      <c r="CW7" s="628"/>
      <c r="CX7" s="628"/>
      <c r="CY7" s="629"/>
      <c r="CZ7" s="663">
        <v>18.2</v>
      </c>
      <c r="DA7" s="663"/>
      <c r="DB7" s="663"/>
      <c r="DC7" s="663"/>
      <c r="DD7" s="633">
        <v>46020</v>
      </c>
      <c r="DE7" s="628"/>
      <c r="DF7" s="628"/>
      <c r="DG7" s="628"/>
      <c r="DH7" s="628"/>
      <c r="DI7" s="628"/>
      <c r="DJ7" s="628"/>
      <c r="DK7" s="628"/>
      <c r="DL7" s="628"/>
      <c r="DM7" s="628"/>
      <c r="DN7" s="628"/>
      <c r="DO7" s="628"/>
      <c r="DP7" s="629"/>
      <c r="DQ7" s="633">
        <v>961348</v>
      </c>
      <c r="DR7" s="628"/>
      <c r="DS7" s="628"/>
      <c r="DT7" s="628"/>
      <c r="DU7" s="628"/>
      <c r="DV7" s="628"/>
      <c r="DW7" s="628"/>
      <c r="DX7" s="628"/>
      <c r="DY7" s="628"/>
      <c r="DZ7" s="628"/>
      <c r="EA7" s="628"/>
      <c r="EB7" s="628"/>
      <c r="EC7" s="662"/>
    </row>
    <row r="8" spans="2:143" ht="11.25" customHeight="1" x14ac:dyDescent="0.15">
      <c r="B8" s="624" t="s">
        <v>242</v>
      </c>
      <c r="C8" s="625"/>
      <c r="D8" s="625"/>
      <c r="E8" s="625"/>
      <c r="F8" s="625"/>
      <c r="G8" s="625"/>
      <c r="H8" s="625"/>
      <c r="I8" s="625"/>
      <c r="J8" s="625"/>
      <c r="K8" s="625"/>
      <c r="L8" s="625"/>
      <c r="M8" s="625"/>
      <c r="N8" s="625"/>
      <c r="O8" s="625"/>
      <c r="P8" s="625"/>
      <c r="Q8" s="626"/>
      <c r="R8" s="627">
        <v>4813</v>
      </c>
      <c r="S8" s="628"/>
      <c r="T8" s="628"/>
      <c r="U8" s="628"/>
      <c r="V8" s="628"/>
      <c r="W8" s="628"/>
      <c r="X8" s="628"/>
      <c r="Y8" s="629"/>
      <c r="Z8" s="663">
        <v>0.1</v>
      </c>
      <c r="AA8" s="663"/>
      <c r="AB8" s="663"/>
      <c r="AC8" s="663"/>
      <c r="AD8" s="664">
        <v>4813</v>
      </c>
      <c r="AE8" s="664"/>
      <c r="AF8" s="664"/>
      <c r="AG8" s="664"/>
      <c r="AH8" s="664"/>
      <c r="AI8" s="664"/>
      <c r="AJ8" s="664"/>
      <c r="AK8" s="664"/>
      <c r="AL8" s="630">
        <v>0.1</v>
      </c>
      <c r="AM8" s="631"/>
      <c r="AN8" s="631"/>
      <c r="AO8" s="665"/>
      <c r="AP8" s="624" t="s">
        <v>243</v>
      </c>
      <c r="AQ8" s="625"/>
      <c r="AR8" s="625"/>
      <c r="AS8" s="625"/>
      <c r="AT8" s="625"/>
      <c r="AU8" s="625"/>
      <c r="AV8" s="625"/>
      <c r="AW8" s="625"/>
      <c r="AX8" s="625"/>
      <c r="AY8" s="625"/>
      <c r="AZ8" s="625"/>
      <c r="BA8" s="625"/>
      <c r="BB8" s="625"/>
      <c r="BC8" s="625"/>
      <c r="BD8" s="625"/>
      <c r="BE8" s="625"/>
      <c r="BF8" s="626"/>
      <c r="BG8" s="627">
        <v>17092</v>
      </c>
      <c r="BH8" s="628"/>
      <c r="BI8" s="628"/>
      <c r="BJ8" s="628"/>
      <c r="BK8" s="628"/>
      <c r="BL8" s="628"/>
      <c r="BM8" s="628"/>
      <c r="BN8" s="629"/>
      <c r="BO8" s="663">
        <v>1.4</v>
      </c>
      <c r="BP8" s="663"/>
      <c r="BQ8" s="663"/>
      <c r="BR8" s="663"/>
      <c r="BS8" s="664" t="s">
        <v>178</v>
      </c>
      <c r="BT8" s="664"/>
      <c r="BU8" s="664"/>
      <c r="BV8" s="664"/>
      <c r="BW8" s="664"/>
      <c r="BX8" s="664"/>
      <c r="BY8" s="664"/>
      <c r="BZ8" s="664"/>
      <c r="CA8" s="664"/>
      <c r="CB8" s="695"/>
      <c r="CD8" s="624" t="s">
        <v>244</v>
      </c>
      <c r="CE8" s="625"/>
      <c r="CF8" s="625"/>
      <c r="CG8" s="625"/>
      <c r="CH8" s="625"/>
      <c r="CI8" s="625"/>
      <c r="CJ8" s="625"/>
      <c r="CK8" s="625"/>
      <c r="CL8" s="625"/>
      <c r="CM8" s="625"/>
      <c r="CN8" s="625"/>
      <c r="CO8" s="625"/>
      <c r="CP8" s="625"/>
      <c r="CQ8" s="626"/>
      <c r="CR8" s="627">
        <v>1339358</v>
      </c>
      <c r="CS8" s="628"/>
      <c r="CT8" s="628"/>
      <c r="CU8" s="628"/>
      <c r="CV8" s="628"/>
      <c r="CW8" s="628"/>
      <c r="CX8" s="628"/>
      <c r="CY8" s="629"/>
      <c r="CZ8" s="663">
        <v>21.3</v>
      </c>
      <c r="DA8" s="663"/>
      <c r="DB8" s="663"/>
      <c r="DC8" s="663"/>
      <c r="DD8" s="633">
        <v>19123</v>
      </c>
      <c r="DE8" s="628"/>
      <c r="DF8" s="628"/>
      <c r="DG8" s="628"/>
      <c r="DH8" s="628"/>
      <c r="DI8" s="628"/>
      <c r="DJ8" s="628"/>
      <c r="DK8" s="628"/>
      <c r="DL8" s="628"/>
      <c r="DM8" s="628"/>
      <c r="DN8" s="628"/>
      <c r="DO8" s="628"/>
      <c r="DP8" s="629"/>
      <c r="DQ8" s="633">
        <v>801476</v>
      </c>
      <c r="DR8" s="628"/>
      <c r="DS8" s="628"/>
      <c r="DT8" s="628"/>
      <c r="DU8" s="628"/>
      <c r="DV8" s="628"/>
      <c r="DW8" s="628"/>
      <c r="DX8" s="628"/>
      <c r="DY8" s="628"/>
      <c r="DZ8" s="628"/>
      <c r="EA8" s="628"/>
      <c r="EB8" s="628"/>
      <c r="EC8" s="662"/>
    </row>
    <row r="9" spans="2:143" ht="11.25" customHeight="1" x14ac:dyDescent="0.15">
      <c r="B9" s="624" t="s">
        <v>245</v>
      </c>
      <c r="C9" s="625"/>
      <c r="D9" s="625"/>
      <c r="E9" s="625"/>
      <c r="F9" s="625"/>
      <c r="G9" s="625"/>
      <c r="H9" s="625"/>
      <c r="I9" s="625"/>
      <c r="J9" s="625"/>
      <c r="K9" s="625"/>
      <c r="L9" s="625"/>
      <c r="M9" s="625"/>
      <c r="N9" s="625"/>
      <c r="O9" s="625"/>
      <c r="P9" s="625"/>
      <c r="Q9" s="626"/>
      <c r="R9" s="627">
        <v>3471</v>
      </c>
      <c r="S9" s="628"/>
      <c r="T9" s="628"/>
      <c r="U9" s="628"/>
      <c r="V9" s="628"/>
      <c r="W9" s="628"/>
      <c r="X9" s="628"/>
      <c r="Y9" s="629"/>
      <c r="Z9" s="663">
        <v>0.1</v>
      </c>
      <c r="AA9" s="663"/>
      <c r="AB9" s="663"/>
      <c r="AC9" s="663"/>
      <c r="AD9" s="664">
        <v>3471</v>
      </c>
      <c r="AE9" s="664"/>
      <c r="AF9" s="664"/>
      <c r="AG9" s="664"/>
      <c r="AH9" s="664"/>
      <c r="AI9" s="664"/>
      <c r="AJ9" s="664"/>
      <c r="AK9" s="664"/>
      <c r="AL9" s="630">
        <v>0.1</v>
      </c>
      <c r="AM9" s="631"/>
      <c r="AN9" s="631"/>
      <c r="AO9" s="665"/>
      <c r="AP9" s="624" t="s">
        <v>246</v>
      </c>
      <c r="AQ9" s="625"/>
      <c r="AR9" s="625"/>
      <c r="AS9" s="625"/>
      <c r="AT9" s="625"/>
      <c r="AU9" s="625"/>
      <c r="AV9" s="625"/>
      <c r="AW9" s="625"/>
      <c r="AX9" s="625"/>
      <c r="AY9" s="625"/>
      <c r="AZ9" s="625"/>
      <c r="BA9" s="625"/>
      <c r="BB9" s="625"/>
      <c r="BC9" s="625"/>
      <c r="BD9" s="625"/>
      <c r="BE9" s="625"/>
      <c r="BF9" s="626"/>
      <c r="BG9" s="627">
        <v>378712</v>
      </c>
      <c r="BH9" s="628"/>
      <c r="BI9" s="628"/>
      <c r="BJ9" s="628"/>
      <c r="BK9" s="628"/>
      <c r="BL9" s="628"/>
      <c r="BM9" s="628"/>
      <c r="BN9" s="629"/>
      <c r="BO9" s="663">
        <v>31.2</v>
      </c>
      <c r="BP9" s="663"/>
      <c r="BQ9" s="663"/>
      <c r="BR9" s="663"/>
      <c r="BS9" s="664" t="s">
        <v>178</v>
      </c>
      <c r="BT9" s="664"/>
      <c r="BU9" s="664"/>
      <c r="BV9" s="664"/>
      <c r="BW9" s="664"/>
      <c r="BX9" s="664"/>
      <c r="BY9" s="664"/>
      <c r="BZ9" s="664"/>
      <c r="CA9" s="664"/>
      <c r="CB9" s="695"/>
      <c r="CD9" s="624" t="s">
        <v>247</v>
      </c>
      <c r="CE9" s="625"/>
      <c r="CF9" s="625"/>
      <c r="CG9" s="625"/>
      <c r="CH9" s="625"/>
      <c r="CI9" s="625"/>
      <c r="CJ9" s="625"/>
      <c r="CK9" s="625"/>
      <c r="CL9" s="625"/>
      <c r="CM9" s="625"/>
      <c r="CN9" s="625"/>
      <c r="CO9" s="625"/>
      <c r="CP9" s="625"/>
      <c r="CQ9" s="626"/>
      <c r="CR9" s="627">
        <v>358603</v>
      </c>
      <c r="CS9" s="628"/>
      <c r="CT9" s="628"/>
      <c r="CU9" s="628"/>
      <c r="CV9" s="628"/>
      <c r="CW9" s="628"/>
      <c r="CX9" s="628"/>
      <c r="CY9" s="629"/>
      <c r="CZ9" s="663">
        <v>5.7</v>
      </c>
      <c r="DA9" s="663"/>
      <c r="DB9" s="663"/>
      <c r="DC9" s="663"/>
      <c r="DD9" s="633">
        <v>4755</v>
      </c>
      <c r="DE9" s="628"/>
      <c r="DF9" s="628"/>
      <c r="DG9" s="628"/>
      <c r="DH9" s="628"/>
      <c r="DI9" s="628"/>
      <c r="DJ9" s="628"/>
      <c r="DK9" s="628"/>
      <c r="DL9" s="628"/>
      <c r="DM9" s="628"/>
      <c r="DN9" s="628"/>
      <c r="DO9" s="628"/>
      <c r="DP9" s="629"/>
      <c r="DQ9" s="633">
        <v>279412</v>
      </c>
      <c r="DR9" s="628"/>
      <c r="DS9" s="628"/>
      <c r="DT9" s="628"/>
      <c r="DU9" s="628"/>
      <c r="DV9" s="628"/>
      <c r="DW9" s="628"/>
      <c r="DX9" s="628"/>
      <c r="DY9" s="628"/>
      <c r="DZ9" s="628"/>
      <c r="EA9" s="628"/>
      <c r="EB9" s="628"/>
      <c r="EC9" s="662"/>
    </row>
    <row r="10" spans="2:143" ht="11.25" customHeight="1" x14ac:dyDescent="0.15">
      <c r="B10" s="624" t="s">
        <v>248</v>
      </c>
      <c r="C10" s="625"/>
      <c r="D10" s="625"/>
      <c r="E10" s="625"/>
      <c r="F10" s="625"/>
      <c r="G10" s="625"/>
      <c r="H10" s="625"/>
      <c r="I10" s="625"/>
      <c r="J10" s="625"/>
      <c r="K10" s="625"/>
      <c r="L10" s="625"/>
      <c r="M10" s="625"/>
      <c r="N10" s="625"/>
      <c r="O10" s="625"/>
      <c r="P10" s="625"/>
      <c r="Q10" s="626"/>
      <c r="R10" s="627" t="s">
        <v>178</v>
      </c>
      <c r="S10" s="628"/>
      <c r="T10" s="628"/>
      <c r="U10" s="628"/>
      <c r="V10" s="628"/>
      <c r="W10" s="628"/>
      <c r="X10" s="628"/>
      <c r="Y10" s="629"/>
      <c r="Z10" s="663" t="s">
        <v>232</v>
      </c>
      <c r="AA10" s="663"/>
      <c r="AB10" s="663"/>
      <c r="AC10" s="663"/>
      <c r="AD10" s="664" t="s">
        <v>232</v>
      </c>
      <c r="AE10" s="664"/>
      <c r="AF10" s="664"/>
      <c r="AG10" s="664"/>
      <c r="AH10" s="664"/>
      <c r="AI10" s="664"/>
      <c r="AJ10" s="664"/>
      <c r="AK10" s="664"/>
      <c r="AL10" s="630" t="s">
        <v>232</v>
      </c>
      <c r="AM10" s="631"/>
      <c r="AN10" s="631"/>
      <c r="AO10" s="665"/>
      <c r="AP10" s="624" t="s">
        <v>249</v>
      </c>
      <c r="AQ10" s="625"/>
      <c r="AR10" s="625"/>
      <c r="AS10" s="625"/>
      <c r="AT10" s="625"/>
      <c r="AU10" s="625"/>
      <c r="AV10" s="625"/>
      <c r="AW10" s="625"/>
      <c r="AX10" s="625"/>
      <c r="AY10" s="625"/>
      <c r="AZ10" s="625"/>
      <c r="BA10" s="625"/>
      <c r="BB10" s="625"/>
      <c r="BC10" s="625"/>
      <c r="BD10" s="625"/>
      <c r="BE10" s="625"/>
      <c r="BF10" s="626"/>
      <c r="BG10" s="627">
        <v>23557</v>
      </c>
      <c r="BH10" s="628"/>
      <c r="BI10" s="628"/>
      <c r="BJ10" s="628"/>
      <c r="BK10" s="628"/>
      <c r="BL10" s="628"/>
      <c r="BM10" s="628"/>
      <c r="BN10" s="629"/>
      <c r="BO10" s="663">
        <v>1.9</v>
      </c>
      <c r="BP10" s="663"/>
      <c r="BQ10" s="663"/>
      <c r="BR10" s="663"/>
      <c r="BS10" s="664" t="s">
        <v>178</v>
      </c>
      <c r="BT10" s="664"/>
      <c r="BU10" s="664"/>
      <c r="BV10" s="664"/>
      <c r="BW10" s="664"/>
      <c r="BX10" s="664"/>
      <c r="BY10" s="664"/>
      <c r="BZ10" s="664"/>
      <c r="CA10" s="664"/>
      <c r="CB10" s="695"/>
      <c r="CD10" s="624" t="s">
        <v>250</v>
      </c>
      <c r="CE10" s="625"/>
      <c r="CF10" s="625"/>
      <c r="CG10" s="625"/>
      <c r="CH10" s="625"/>
      <c r="CI10" s="625"/>
      <c r="CJ10" s="625"/>
      <c r="CK10" s="625"/>
      <c r="CL10" s="625"/>
      <c r="CM10" s="625"/>
      <c r="CN10" s="625"/>
      <c r="CO10" s="625"/>
      <c r="CP10" s="625"/>
      <c r="CQ10" s="626"/>
      <c r="CR10" s="627" t="s">
        <v>178</v>
      </c>
      <c r="CS10" s="628"/>
      <c r="CT10" s="628"/>
      <c r="CU10" s="628"/>
      <c r="CV10" s="628"/>
      <c r="CW10" s="628"/>
      <c r="CX10" s="628"/>
      <c r="CY10" s="629"/>
      <c r="CZ10" s="663" t="s">
        <v>178</v>
      </c>
      <c r="DA10" s="663"/>
      <c r="DB10" s="663"/>
      <c r="DC10" s="663"/>
      <c r="DD10" s="633" t="s">
        <v>178</v>
      </c>
      <c r="DE10" s="628"/>
      <c r="DF10" s="628"/>
      <c r="DG10" s="628"/>
      <c r="DH10" s="628"/>
      <c r="DI10" s="628"/>
      <c r="DJ10" s="628"/>
      <c r="DK10" s="628"/>
      <c r="DL10" s="628"/>
      <c r="DM10" s="628"/>
      <c r="DN10" s="628"/>
      <c r="DO10" s="628"/>
      <c r="DP10" s="629"/>
      <c r="DQ10" s="633" t="s">
        <v>232</v>
      </c>
      <c r="DR10" s="628"/>
      <c r="DS10" s="628"/>
      <c r="DT10" s="628"/>
      <c r="DU10" s="628"/>
      <c r="DV10" s="628"/>
      <c r="DW10" s="628"/>
      <c r="DX10" s="628"/>
      <c r="DY10" s="628"/>
      <c r="DZ10" s="628"/>
      <c r="EA10" s="628"/>
      <c r="EB10" s="628"/>
      <c r="EC10" s="662"/>
    </row>
    <row r="11" spans="2:143" ht="11.25" customHeight="1" x14ac:dyDescent="0.15">
      <c r="B11" s="624" t="s">
        <v>251</v>
      </c>
      <c r="C11" s="625"/>
      <c r="D11" s="625"/>
      <c r="E11" s="625"/>
      <c r="F11" s="625"/>
      <c r="G11" s="625"/>
      <c r="H11" s="625"/>
      <c r="I11" s="625"/>
      <c r="J11" s="625"/>
      <c r="K11" s="625"/>
      <c r="L11" s="625"/>
      <c r="M11" s="625"/>
      <c r="N11" s="625"/>
      <c r="O11" s="625"/>
      <c r="P11" s="625"/>
      <c r="Q11" s="626"/>
      <c r="R11" s="627">
        <v>234613</v>
      </c>
      <c r="S11" s="628"/>
      <c r="T11" s="628"/>
      <c r="U11" s="628"/>
      <c r="V11" s="628"/>
      <c r="W11" s="628"/>
      <c r="X11" s="628"/>
      <c r="Y11" s="629"/>
      <c r="Z11" s="630">
        <v>3.6</v>
      </c>
      <c r="AA11" s="631"/>
      <c r="AB11" s="631"/>
      <c r="AC11" s="632"/>
      <c r="AD11" s="633">
        <v>234613</v>
      </c>
      <c r="AE11" s="628"/>
      <c r="AF11" s="628"/>
      <c r="AG11" s="628"/>
      <c r="AH11" s="628"/>
      <c r="AI11" s="628"/>
      <c r="AJ11" s="628"/>
      <c r="AK11" s="629"/>
      <c r="AL11" s="630">
        <v>6.4</v>
      </c>
      <c r="AM11" s="631"/>
      <c r="AN11" s="631"/>
      <c r="AO11" s="665"/>
      <c r="AP11" s="624" t="s">
        <v>252</v>
      </c>
      <c r="AQ11" s="625"/>
      <c r="AR11" s="625"/>
      <c r="AS11" s="625"/>
      <c r="AT11" s="625"/>
      <c r="AU11" s="625"/>
      <c r="AV11" s="625"/>
      <c r="AW11" s="625"/>
      <c r="AX11" s="625"/>
      <c r="AY11" s="625"/>
      <c r="AZ11" s="625"/>
      <c r="BA11" s="625"/>
      <c r="BB11" s="625"/>
      <c r="BC11" s="625"/>
      <c r="BD11" s="625"/>
      <c r="BE11" s="625"/>
      <c r="BF11" s="626"/>
      <c r="BG11" s="627">
        <v>37636</v>
      </c>
      <c r="BH11" s="628"/>
      <c r="BI11" s="628"/>
      <c r="BJ11" s="628"/>
      <c r="BK11" s="628"/>
      <c r="BL11" s="628"/>
      <c r="BM11" s="628"/>
      <c r="BN11" s="629"/>
      <c r="BO11" s="663">
        <v>3.1</v>
      </c>
      <c r="BP11" s="663"/>
      <c r="BQ11" s="663"/>
      <c r="BR11" s="663"/>
      <c r="BS11" s="664" t="s">
        <v>232</v>
      </c>
      <c r="BT11" s="664"/>
      <c r="BU11" s="664"/>
      <c r="BV11" s="664"/>
      <c r="BW11" s="664"/>
      <c r="BX11" s="664"/>
      <c r="BY11" s="664"/>
      <c r="BZ11" s="664"/>
      <c r="CA11" s="664"/>
      <c r="CB11" s="695"/>
      <c r="CD11" s="624" t="s">
        <v>253</v>
      </c>
      <c r="CE11" s="625"/>
      <c r="CF11" s="625"/>
      <c r="CG11" s="625"/>
      <c r="CH11" s="625"/>
      <c r="CI11" s="625"/>
      <c r="CJ11" s="625"/>
      <c r="CK11" s="625"/>
      <c r="CL11" s="625"/>
      <c r="CM11" s="625"/>
      <c r="CN11" s="625"/>
      <c r="CO11" s="625"/>
      <c r="CP11" s="625"/>
      <c r="CQ11" s="626"/>
      <c r="CR11" s="627">
        <v>567037</v>
      </c>
      <c r="CS11" s="628"/>
      <c r="CT11" s="628"/>
      <c r="CU11" s="628"/>
      <c r="CV11" s="628"/>
      <c r="CW11" s="628"/>
      <c r="CX11" s="628"/>
      <c r="CY11" s="629"/>
      <c r="CZ11" s="663">
        <v>9</v>
      </c>
      <c r="DA11" s="663"/>
      <c r="DB11" s="663"/>
      <c r="DC11" s="663"/>
      <c r="DD11" s="633">
        <v>195032</v>
      </c>
      <c r="DE11" s="628"/>
      <c r="DF11" s="628"/>
      <c r="DG11" s="628"/>
      <c r="DH11" s="628"/>
      <c r="DI11" s="628"/>
      <c r="DJ11" s="628"/>
      <c r="DK11" s="628"/>
      <c r="DL11" s="628"/>
      <c r="DM11" s="628"/>
      <c r="DN11" s="628"/>
      <c r="DO11" s="628"/>
      <c r="DP11" s="629"/>
      <c r="DQ11" s="633">
        <v>334995</v>
      </c>
      <c r="DR11" s="628"/>
      <c r="DS11" s="628"/>
      <c r="DT11" s="628"/>
      <c r="DU11" s="628"/>
      <c r="DV11" s="628"/>
      <c r="DW11" s="628"/>
      <c r="DX11" s="628"/>
      <c r="DY11" s="628"/>
      <c r="DZ11" s="628"/>
      <c r="EA11" s="628"/>
      <c r="EB11" s="628"/>
      <c r="EC11" s="662"/>
    </row>
    <row r="12" spans="2:143" ht="11.25" customHeight="1" x14ac:dyDescent="0.15">
      <c r="B12" s="624" t="s">
        <v>254</v>
      </c>
      <c r="C12" s="625"/>
      <c r="D12" s="625"/>
      <c r="E12" s="625"/>
      <c r="F12" s="625"/>
      <c r="G12" s="625"/>
      <c r="H12" s="625"/>
      <c r="I12" s="625"/>
      <c r="J12" s="625"/>
      <c r="K12" s="625"/>
      <c r="L12" s="625"/>
      <c r="M12" s="625"/>
      <c r="N12" s="625"/>
      <c r="O12" s="625"/>
      <c r="P12" s="625"/>
      <c r="Q12" s="626"/>
      <c r="R12" s="627" t="s">
        <v>178</v>
      </c>
      <c r="S12" s="628"/>
      <c r="T12" s="628"/>
      <c r="U12" s="628"/>
      <c r="V12" s="628"/>
      <c r="W12" s="628"/>
      <c r="X12" s="628"/>
      <c r="Y12" s="629"/>
      <c r="Z12" s="663" t="s">
        <v>140</v>
      </c>
      <c r="AA12" s="663"/>
      <c r="AB12" s="663"/>
      <c r="AC12" s="663"/>
      <c r="AD12" s="664" t="s">
        <v>232</v>
      </c>
      <c r="AE12" s="664"/>
      <c r="AF12" s="664"/>
      <c r="AG12" s="664"/>
      <c r="AH12" s="664"/>
      <c r="AI12" s="664"/>
      <c r="AJ12" s="664"/>
      <c r="AK12" s="664"/>
      <c r="AL12" s="630" t="s">
        <v>140</v>
      </c>
      <c r="AM12" s="631"/>
      <c r="AN12" s="631"/>
      <c r="AO12" s="665"/>
      <c r="AP12" s="624" t="s">
        <v>255</v>
      </c>
      <c r="AQ12" s="625"/>
      <c r="AR12" s="625"/>
      <c r="AS12" s="625"/>
      <c r="AT12" s="625"/>
      <c r="AU12" s="625"/>
      <c r="AV12" s="625"/>
      <c r="AW12" s="625"/>
      <c r="AX12" s="625"/>
      <c r="AY12" s="625"/>
      <c r="AZ12" s="625"/>
      <c r="BA12" s="625"/>
      <c r="BB12" s="625"/>
      <c r="BC12" s="625"/>
      <c r="BD12" s="625"/>
      <c r="BE12" s="625"/>
      <c r="BF12" s="626"/>
      <c r="BG12" s="627">
        <v>660069</v>
      </c>
      <c r="BH12" s="628"/>
      <c r="BI12" s="628"/>
      <c r="BJ12" s="628"/>
      <c r="BK12" s="628"/>
      <c r="BL12" s="628"/>
      <c r="BM12" s="628"/>
      <c r="BN12" s="629"/>
      <c r="BO12" s="663">
        <v>54.4</v>
      </c>
      <c r="BP12" s="663"/>
      <c r="BQ12" s="663"/>
      <c r="BR12" s="663"/>
      <c r="BS12" s="664" t="s">
        <v>178</v>
      </c>
      <c r="BT12" s="664"/>
      <c r="BU12" s="664"/>
      <c r="BV12" s="664"/>
      <c r="BW12" s="664"/>
      <c r="BX12" s="664"/>
      <c r="BY12" s="664"/>
      <c r="BZ12" s="664"/>
      <c r="CA12" s="664"/>
      <c r="CB12" s="695"/>
      <c r="CD12" s="624" t="s">
        <v>256</v>
      </c>
      <c r="CE12" s="625"/>
      <c r="CF12" s="625"/>
      <c r="CG12" s="625"/>
      <c r="CH12" s="625"/>
      <c r="CI12" s="625"/>
      <c r="CJ12" s="625"/>
      <c r="CK12" s="625"/>
      <c r="CL12" s="625"/>
      <c r="CM12" s="625"/>
      <c r="CN12" s="625"/>
      <c r="CO12" s="625"/>
      <c r="CP12" s="625"/>
      <c r="CQ12" s="626"/>
      <c r="CR12" s="627">
        <v>558761</v>
      </c>
      <c r="CS12" s="628"/>
      <c r="CT12" s="628"/>
      <c r="CU12" s="628"/>
      <c r="CV12" s="628"/>
      <c r="CW12" s="628"/>
      <c r="CX12" s="628"/>
      <c r="CY12" s="629"/>
      <c r="CZ12" s="663">
        <v>8.9</v>
      </c>
      <c r="DA12" s="663"/>
      <c r="DB12" s="663"/>
      <c r="DC12" s="663"/>
      <c r="DD12" s="633">
        <v>880</v>
      </c>
      <c r="DE12" s="628"/>
      <c r="DF12" s="628"/>
      <c r="DG12" s="628"/>
      <c r="DH12" s="628"/>
      <c r="DI12" s="628"/>
      <c r="DJ12" s="628"/>
      <c r="DK12" s="628"/>
      <c r="DL12" s="628"/>
      <c r="DM12" s="628"/>
      <c r="DN12" s="628"/>
      <c r="DO12" s="628"/>
      <c r="DP12" s="629"/>
      <c r="DQ12" s="633">
        <v>274646</v>
      </c>
      <c r="DR12" s="628"/>
      <c r="DS12" s="628"/>
      <c r="DT12" s="628"/>
      <c r="DU12" s="628"/>
      <c r="DV12" s="628"/>
      <c r="DW12" s="628"/>
      <c r="DX12" s="628"/>
      <c r="DY12" s="628"/>
      <c r="DZ12" s="628"/>
      <c r="EA12" s="628"/>
      <c r="EB12" s="628"/>
      <c r="EC12" s="662"/>
    </row>
    <row r="13" spans="2:143" ht="11.25" customHeight="1" x14ac:dyDescent="0.15">
      <c r="B13" s="624" t="s">
        <v>257</v>
      </c>
      <c r="C13" s="625"/>
      <c r="D13" s="625"/>
      <c r="E13" s="625"/>
      <c r="F13" s="625"/>
      <c r="G13" s="625"/>
      <c r="H13" s="625"/>
      <c r="I13" s="625"/>
      <c r="J13" s="625"/>
      <c r="K13" s="625"/>
      <c r="L13" s="625"/>
      <c r="M13" s="625"/>
      <c r="N13" s="625"/>
      <c r="O13" s="625"/>
      <c r="P13" s="625"/>
      <c r="Q13" s="626"/>
      <c r="R13" s="627" t="s">
        <v>178</v>
      </c>
      <c r="S13" s="628"/>
      <c r="T13" s="628"/>
      <c r="U13" s="628"/>
      <c r="V13" s="628"/>
      <c r="W13" s="628"/>
      <c r="X13" s="628"/>
      <c r="Y13" s="629"/>
      <c r="Z13" s="663" t="s">
        <v>178</v>
      </c>
      <c r="AA13" s="663"/>
      <c r="AB13" s="663"/>
      <c r="AC13" s="663"/>
      <c r="AD13" s="664" t="s">
        <v>178</v>
      </c>
      <c r="AE13" s="664"/>
      <c r="AF13" s="664"/>
      <c r="AG13" s="664"/>
      <c r="AH13" s="664"/>
      <c r="AI13" s="664"/>
      <c r="AJ13" s="664"/>
      <c r="AK13" s="664"/>
      <c r="AL13" s="630" t="s">
        <v>178</v>
      </c>
      <c r="AM13" s="631"/>
      <c r="AN13" s="631"/>
      <c r="AO13" s="665"/>
      <c r="AP13" s="624" t="s">
        <v>258</v>
      </c>
      <c r="AQ13" s="625"/>
      <c r="AR13" s="625"/>
      <c r="AS13" s="625"/>
      <c r="AT13" s="625"/>
      <c r="AU13" s="625"/>
      <c r="AV13" s="625"/>
      <c r="AW13" s="625"/>
      <c r="AX13" s="625"/>
      <c r="AY13" s="625"/>
      <c r="AZ13" s="625"/>
      <c r="BA13" s="625"/>
      <c r="BB13" s="625"/>
      <c r="BC13" s="625"/>
      <c r="BD13" s="625"/>
      <c r="BE13" s="625"/>
      <c r="BF13" s="626"/>
      <c r="BG13" s="627">
        <v>639935</v>
      </c>
      <c r="BH13" s="628"/>
      <c r="BI13" s="628"/>
      <c r="BJ13" s="628"/>
      <c r="BK13" s="628"/>
      <c r="BL13" s="628"/>
      <c r="BM13" s="628"/>
      <c r="BN13" s="629"/>
      <c r="BO13" s="663">
        <v>52.7</v>
      </c>
      <c r="BP13" s="663"/>
      <c r="BQ13" s="663"/>
      <c r="BR13" s="663"/>
      <c r="BS13" s="664" t="s">
        <v>178</v>
      </c>
      <c r="BT13" s="664"/>
      <c r="BU13" s="664"/>
      <c r="BV13" s="664"/>
      <c r="BW13" s="664"/>
      <c r="BX13" s="664"/>
      <c r="BY13" s="664"/>
      <c r="BZ13" s="664"/>
      <c r="CA13" s="664"/>
      <c r="CB13" s="695"/>
      <c r="CD13" s="624" t="s">
        <v>259</v>
      </c>
      <c r="CE13" s="625"/>
      <c r="CF13" s="625"/>
      <c r="CG13" s="625"/>
      <c r="CH13" s="625"/>
      <c r="CI13" s="625"/>
      <c r="CJ13" s="625"/>
      <c r="CK13" s="625"/>
      <c r="CL13" s="625"/>
      <c r="CM13" s="625"/>
      <c r="CN13" s="625"/>
      <c r="CO13" s="625"/>
      <c r="CP13" s="625"/>
      <c r="CQ13" s="626"/>
      <c r="CR13" s="627">
        <v>841238</v>
      </c>
      <c r="CS13" s="628"/>
      <c r="CT13" s="628"/>
      <c r="CU13" s="628"/>
      <c r="CV13" s="628"/>
      <c r="CW13" s="628"/>
      <c r="CX13" s="628"/>
      <c r="CY13" s="629"/>
      <c r="CZ13" s="663">
        <v>13.4</v>
      </c>
      <c r="DA13" s="663"/>
      <c r="DB13" s="663"/>
      <c r="DC13" s="663"/>
      <c r="DD13" s="633">
        <v>456935</v>
      </c>
      <c r="DE13" s="628"/>
      <c r="DF13" s="628"/>
      <c r="DG13" s="628"/>
      <c r="DH13" s="628"/>
      <c r="DI13" s="628"/>
      <c r="DJ13" s="628"/>
      <c r="DK13" s="628"/>
      <c r="DL13" s="628"/>
      <c r="DM13" s="628"/>
      <c r="DN13" s="628"/>
      <c r="DO13" s="628"/>
      <c r="DP13" s="629"/>
      <c r="DQ13" s="633">
        <v>445552</v>
      </c>
      <c r="DR13" s="628"/>
      <c r="DS13" s="628"/>
      <c r="DT13" s="628"/>
      <c r="DU13" s="628"/>
      <c r="DV13" s="628"/>
      <c r="DW13" s="628"/>
      <c r="DX13" s="628"/>
      <c r="DY13" s="628"/>
      <c r="DZ13" s="628"/>
      <c r="EA13" s="628"/>
      <c r="EB13" s="628"/>
      <c r="EC13" s="662"/>
    </row>
    <row r="14" spans="2:143" ht="11.25" customHeight="1" x14ac:dyDescent="0.15">
      <c r="B14" s="624" t="s">
        <v>260</v>
      </c>
      <c r="C14" s="625"/>
      <c r="D14" s="625"/>
      <c r="E14" s="625"/>
      <c r="F14" s="625"/>
      <c r="G14" s="625"/>
      <c r="H14" s="625"/>
      <c r="I14" s="625"/>
      <c r="J14" s="625"/>
      <c r="K14" s="625"/>
      <c r="L14" s="625"/>
      <c r="M14" s="625"/>
      <c r="N14" s="625"/>
      <c r="O14" s="625"/>
      <c r="P14" s="625"/>
      <c r="Q14" s="626"/>
      <c r="R14" s="627" t="s">
        <v>178</v>
      </c>
      <c r="S14" s="628"/>
      <c r="T14" s="628"/>
      <c r="U14" s="628"/>
      <c r="V14" s="628"/>
      <c r="W14" s="628"/>
      <c r="X14" s="628"/>
      <c r="Y14" s="629"/>
      <c r="Z14" s="663" t="s">
        <v>178</v>
      </c>
      <c r="AA14" s="663"/>
      <c r="AB14" s="663"/>
      <c r="AC14" s="663"/>
      <c r="AD14" s="664" t="s">
        <v>178</v>
      </c>
      <c r="AE14" s="664"/>
      <c r="AF14" s="664"/>
      <c r="AG14" s="664"/>
      <c r="AH14" s="664"/>
      <c r="AI14" s="664"/>
      <c r="AJ14" s="664"/>
      <c r="AK14" s="664"/>
      <c r="AL14" s="630" t="s">
        <v>178</v>
      </c>
      <c r="AM14" s="631"/>
      <c r="AN14" s="631"/>
      <c r="AO14" s="665"/>
      <c r="AP14" s="624" t="s">
        <v>261</v>
      </c>
      <c r="AQ14" s="625"/>
      <c r="AR14" s="625"/>
      <c r="AS14" s="625"/>
      <c r="AT14" s="625"/>
      <c r="AU14" s="625"/>
      <c r="AV14" s="625"/>
      <c r="AW14" s="625"/>
      <c r="AX14" s="625"/>
      <c r="AY14" s="625"/>
      <c r="AZ14" s="625"/>
      <c r="BA14" s="625"/>
      <c r="BB14" s="625"/>
      <c r="BC14" s="625"/>
      <c r="BD14" s="625"/>
      <c r="BE14" s="625"/>
      <c r="BF14" s="626"/>
      <c r="BG14" s="627">
        <v>44122</v>
      </c>
      <c r="BH14" s="628"/>
      <c r="BI14" s="628"/>
      <c r="BJ14" s="628"/>
      <c r="BK14" s="628"/>
      <c r="BL14" s="628"/>
      <c r="BM14" s="628"/>
      <c r="BN14" s="629"/>
      <c r="BO14" s="663">
        <v>3.6</v>
      </c>
      <c r="BP14" s="663"/>
      <c r="BQ14" s="663"/>
      <c r="BR14" s="663"/>
      <c r="BS14" s="664" t="s">
        <v>178</v>
      </c>
      <c r="BT14" s="664"/>
      <c r="BU14" s="664"/>
      <c r="BV14" s="664"/>
      <c r="BW14" s="664"/>
      <c r="BX14" s="664"/>
      <c r="BY14" s="664"/>
      <c r="BZ14" s="664"/>
      <c r="CA14" s="664"/>
      <c r="CB14" s="695"/>
      <c r="CD14" s="624" t="s">
        <v>262</v>
      </c>
      <c r="CE14" s="625"/>
      <c r="CF14" s="625"/>
      <c r="CG14" s="625"/>
      <c r="CH14" s="625"/>
      <c r="CI14" s="625"/>
      <c r="CJ14" s="625"/>
      <c r="CK14" s="625"/>
      <c r="CL14" s="625"/>
      <c r="CM14" s="625"/>
      <c r="CN14" s="625"/>
      <c r="CO14" s="625"/>
      <c r="CP14" s="625"/>
      <c r="CQ14" s="626"/>
      <c r="CR14" s="627">
        <v>164000</v>
      </c>
      <c r="CS14" s="628"/>
      <c r="CT14" s="628"/>
      <c r="CU14" s="628"/>
      <c r="CV14" s="628"/>
      <c r="CW14" s="628"/>
      <c r="CX14" s="628"/>
      <c r="CY14" s="629"/>
      <c r="CZ14" s="663">
        <v>2.6</v>
      </c>
      <c r="DA14" s="663"/>
      <c r="DB14" s="663"/>
      <c r="DC14" s="663"/>
      <c r="DD14" s="633">
        <v>2540</v>
      </c>
      <c r="DE14" s="628"/>
      <c r="DF14" s="628"/>
      <c r="DG14" s="628"/>
      <c r="DH14" s="628"/>
      <c r="DI14" s="628"/>
      <c r="DJ14" s="628"/>
      <c r="DK14" s="628"/>
      <c r="DL14" s="628"/>
      <c r="DM14" s="628"/>
      <c r="DN14" s="628"/>
      <c r="DO14" s="628"/>
      <c r="DP14" s="629"/>
      <c r="DQ14" s="633">
        <v>160006</v>
      </c>
      <c r="DR14" s="628"/>
      <c r="DS14" s="628"/>
      <c r="DT14" s="628"/>
      <c r="DU14" s="628"/>
      <c r="DV14" s="628"/>
      <c r="DW14" s="628"/>
      <c r="DX14" s="628"/>
      <c r="DY14" s="628"/>
      <c r="DZ14" s="628"/>
      <c r="EA14" s="628"/>
      <c r="EB14" s="628"/>
      <c r="EC14" s="662"/>
    </row>
    <row r="15" spans="2:143" ht="11.25" customHeight="1" x14ac:dyDescent="0.15">
      <c r="B15" s="624" t="s">
        <v>263</v>
      </c>
      <c r="C15" s="625"/>
      <c r="D15" s="625"/>
      <c r="E15" s="625"/>
      <c r="F15" s="625"/>
      <c r="G15" s="625"/>
      <c r="H15" s="625"/>
      <c r="I15" s="625"/>
      <c r="J15" s="625"/>
      <c r="K15" s="625"/>
      <c r="L15" s="625"/>
      <c r="M15" s="625"/>
      <c r="N15" s="625"/>
      <c r="O15" s="625"/>
      <c r="P15" s="625"/>
      <c r="Q15" s="626"/>
      <c r="R15" s="627" t="s">
        <v>178</v>
      </c>
      <c r="S15" s="628"/>
      <c r="T15" s="628"/>
      <c r="U15" s="628"/>
      <c r="V15" s="628"/>
      <c r="W15" s="628"/>
      <c r="X15" s="628"/>
      <c r="Y15" s="629"/>
      <c r="Z15" s="663" t="s">
        <v>178</v>
      </c>
      <c r="AA15" s="663"/>
      <c r="AB15" s="663"/>
      <c r="AC15" s="663"/>
      <c r="AD15" s="664" t="s">
        <v>232</v>
      </c>
      <c r="AE15" s="664"/>
      <c r="AF15" s="664"/>
      <c r="AG15" s="664"/>
      <c r="AH15" s="664"/>
      <c r="AI15" s="664"/>
      <c r="AJ15" s="664"/>
      <c r="AK15" s="664"/>
      <c r="AL15" s="630" t="s">
        <v>232</v>
      </c>
      <c r="AM15" s="631"/>
      <c r="AN15" s="631"/>
      <c r="AO15" s="665"/>
      <c r="AP15" s="624" t="s">
        <v>264</v>
      </c>
      <c r="AQ15" s="625"/>
      <c r="AR15" s="625"/>
      <c r="AS15" s="625"/>
      <c r="AT15" s="625"/>
      <c r="AU15" s="625"/>
      <c r="AV15" s="625"/>
      <c r="AW15" s="625"/>
      <c r="AX15" s="625"/>
      <c r="AY15" s="625"/>
      <c r="AZ15" s="625"/>
      <c r="BA15" s="625"/>
      <c r="BB15" s="625"/>
      <c r="BC15" s="625"/>
      <c r="BD15" s="625"/>
      <c r="BE15" s="625"/>
      <c r="BF15" s="626"/>
      <c r="BG15" s="627">
        <v>52576</v>
      </c>
      <c r="BH15" s="628"/>
      <c r="BI15" s="628"/>
      <c r="BJ15" s="628"/>
      <c r="BK15" s="628"/>
      <c r="BL15" s="628"/>
      <c r="BM15" s="628"/>
      <c r="BN15" s="629"/>
      <c r="BO15" s="663">
        <v>4.3</v>
      </c>
      <c r="BP15" s="663"/>
      <c r="BQ15" s="663"/>
      <c r="BR15" s="663"/>
      <c r="BS15" s="664" t="s">
        <v>232</v>
      </c>
      <c r="BT15" s="664"/>
      <c r="BU15" s="664"/>
      <c r="BV15" s="664"/>
      <c r="BW15" s="664"/>
      <c r="BX15" s="664"/>
      <c r="BY15" s="664"/>
      <c r="BZ15" s="664"/>
      <c r="CA15" s="664"/>
      <c r="CB15" s="695"/>
      <c r="CD15" s="624" t="s">
        <v>265</v>
      </c>
      <c r="CE15" s="625"/>
      <c r="CF15" s="625"/>
      <c r="CG15" s="625"/>
      <c r="CH15" s="625"/>
      <c r="CI15" s="625"/>
      <c r="CJ15" s="625"/>
      <c r="CK15" s="625"/>
      <c r="CL15" s="625"/>
      <c r="CM15" s="625"/>
      <c r="CN15" s="625"/>
      <c r="CO15" s="625"/>
      <c r="CP15" s="625"/>
      <c r="CQ15" s="626"/>
      <c r="CR15" s="627">
        <v>682922</v>
      </c>
      <c r="CS15" s="628"/>
      <c r="CT15" s="628"/>
      <c r="CU15" s="628"/>
      <c r="CV15" s="628"/>
      <c r="CW15" s="628"/>
      <c r="CX15" s="628"/>
      <c r="CY15" s="629"/>
      <c r="CZ15" s="663">
        <v>10.9</v>
      </c>
      <c r="DA15" s="663"/>
      <c r="DB15" s="663"/>
      <c r="DC15" s="663"/>
      <c r="DD15" s="633">
        <v>348038</v>
      </c>
      <c r="DE15" s="628"/>
      <c r="DF15" s="628"/>
      <c r="DG15" s="628"/>
      <c r="DH15" s="628"/>
      <c r="DI15" s="628"/>
      <c r="DJ15" s="628"/>
      <c r="DK15" s="628"/>
      <c r="DL15" s="628"/>
      <c r="DM15" s="628"/>
      <c r="DN15" s="628"/>
      <c r="DO15" s="628"/>
      <c r="DP15" s="629"/>
      <c r="DQ15" s="633">
        <v>428490</v>
      </c>
      <c r="DR15" s="628"/>
      <c r="DS15" s="628"/>
      <c r="DT15" s="628"/>
      <c r="DU15" s="628"/>
      <c r="DV15" s="628"/>
      <c r="DW15" s="628"/>
      <c r="DX15" s="628"/>
      <c r="DY15" s="628"/>
      <c r="DZ15" s="628"/>
      <c r="EA15" s="628"/>
      <c r="EB15" s="628"/>
      <c r="EC15" s="662"/>
    </row>
    <row r="16" spans="2:143" ht="11.25" customHeight="1" x14ac:dyDescent="0.15">
      <c r="B16" s="624" t="s">
        <v>266</v>
      </c>
      <c r="C16" s="625"/>
      <c r="D16" s="625"/>
      <c r="E16" s="625"/>
      <c r="F16" s="625"/>
      <c r="G16" s="625"/>
      <c r="H16" s="625"/>
      <c r="I16" s="625"/>
      <c r="J16" s="625"/>
      <c r="K16" s="625"/>
      <c r="L16" s="625"/>
      <c r="M16" s="625"/>
      <c r="N16" s="625"/>
      <c r="O16" s="625"/>
      <c r="P16" s="625"/>
      <c r="Q16" s="626"/>
      <c r="R16" s="627">
        <v>5554</v>
      </c>
      <c r="S16" s="628"/>
      <c r="T16" s="628"/>
      <c r="U16" s="628"/>
      <c r="V16" s="628"/>
      <c r="W16" s="628"/>
      <c r="X16" s="628"/>
      <c r="Y16" s="629"/>
      <c r="Z16" s="663">
        <v>0.1</v>
      </c>
      <c r="AA16" s="663"/>
      <c r="AB16" s="663"/>
      <c r="AC16" s="663"/>
      <c r="AD16" s="664">
        <v>5554</v>
      </c>
      <c r="AE16" s="664"/>
      <c r="AF16" s="664"/>
      <c r="AG16" s="664"/>
      <c r="AH16" s="664"/>
      <c r="AI16" s="664"/>
      <c r="AJ16" s="664"/>
      <c r="AK16" s="664"/>
      <c r="AL16" s="630">
        <v>0.2</v>
      </c>
      <c r="AM16" s="631"/>
      <c r="AN16" s="631"/>
      <c r="AO16" s="665"/>
      <c r="AP16" s="624" t="s">
        <v>267</v>
      </c>
      <c r="AQ16" s="625"/>
      <c r="AR16" s="625"/>
      <c r="AS16" s="625"/>
      <c r="AT16" s="625"/>
      <c r="AU16" s="625"/>
      <c r="AV16" s="625"/>
      <c r="AW16" s="625"/>
      <c r="AX16" s="625"/>
      <c r="AY16" s="625"/>
      <c r="AZ16" s="625"/>
      <c r="BA16" s="625"/>
      <c r="BB16" s="625"/>
      <c r="BC16" s="625"/>
      <c r="BD16" s="625"/>
      <c r="BE16" s="625"/>
      <c r="BF16" s="626"/>
      <c r="BG16" s="627" t="s">
        <v>178</v>
      </c>
      <c r="BH16" s="628"/>
      <c r="BI16" s="628"/>
      <c r="BJ16" s="628"/>
      <c r="BK16" s="628"/>
      <c r="BL16" s="628"/>
      <c r="BM16" s="628"/>
      <c r="BN16" s="629"/>
      <c r="BO16" s="663" t="s">
        <v>178</v>
      </c>
      <c r="BP16" s="663"/>
      <c r="BQ16" s="663"/>
      <c r="BR16" s="663"/>
      <c r="BS16" s="664" t="s">
        <v>178</v>
      </c>
      <c r="BT16" s="664"/>
      <c r="BU16" s="664"/>
      <c r="BV16" s="664"/>
      <c r="BW16" s="664"/>
      <c r="BX16" s="664"/>
      <c r="BY16" s="664"/>
      <c r="BZ16" s="664"/>
      <c r="CA16" s="664"/>
      <c r="CB16" s="695"/>
      <c r="CD16" s="624" t="s">
        <v>268</v>
      </c>
      <c r="CE16" s="625"/>
      <c r="CF16" s="625"/>
      <c r="CG16" s="625"/>
      <c r="CH16" s="625"/>
      <c r="CI16" s="625"/>
      <c r="CJ16" s="625"/>
      <c r="CK16" s="625"/>
      <c r="CL16" s="625"/>
      <c r="CM16" s="625"/>
      <c r="CN16" s="625"/>
      <c r="CO16" s="625"/>
      <c r="CP16" s="625"/>
      <c r="CQ16" s="626"/>
      <c r="CR16" s="627">
        <v>13530</v>
      </c>
      <c r="CS16" s="628"/>
      <c r="CT16" s="628"/>
      <c r="CU16" s="628"/>
      <c r="CV16" s="628"/>
      <c r="CW16" s="628"/>
      <c r="CX16" s="628"/>
      <c r="CY16" s="629"/>
      <c r="CZ16" s="663">
        <v>0.2</v>
      </c>
      <c r="DA16" s="663"/>
      <c r="DB16" s="663"/>
      <c r="DC16" s="663"/>
      <c r="DD16" s="633" t="s">
        <v>178</v>
      </c>
      <c r="DE16" s="628"/>
      <c r="DF16" s="628"/>
      <c r="DG16" s="628"/>
      <c r="DH16" s="628"/>
      <c r="DI16" s="628"/>
      <c r="DJ16" s="628"/>
      <c r="DK16" s="628"/>
      <c r="DL16" s="628"/>
      <c r="DM16" s="628"/>
      <c r="DN16" s="628"/>
      <c r="DO16" s="628"/>
      <c r="DP16" s="629"/>
      <c r="DQ16" s="633">
        <v>4165</v>
      </c>
      <c r="DR16" s="628"/>
      <c r="DS16" s="628"/>
      <c r="DT16" s="628"/>
      <c r="DU16" s="628"/>
      <c r="DV16" s="628"/>
      <c r="DW16" s="628"/>
      <c r="DX16" s="628"/>
      <c r="DY16" s="628"/>
      <c r="DZ16" s="628"/>
      <c r="EA16" s="628"/>
      <c r="EB16" s="628"/>
      <c r="EC16" s="662"/>
    </row>
    <row r="17" spans="2:133" ht="11.25" customHeight="1" x14ac:dyDescent="0.15">
      <c r="B17" s="624" t="s">
        <v>269</v>
      </c>
      <c r="C17" s="625"/>
      <c r="D17" s="625"/>
      <c r="E17" s="625"/>
      <c r="F17" s="625"/>
      <c r="G17" s="625"/>
      <c r="H17" s="625"/>
      <c r="I17" s="625"/>
      <c r="J17" s="625"/>
      <c r="K17" s="625"/>
      <c r="L17" s="625"/>
      <c r="M17" s="625"/>
      <c r="N17" s="625"/>
      <c r="O17" s="625"/>
      <c r="P17" s="625"/>
      <c r="Q17" s="626"/>
      <c r="R17" s="627">
        <v>16896</v>
      </c>
      <c r="S17" s="628"/>
      <c r="T17" s="628"/>
      <c r="U17" s="628"/>
      <c r="V17" s="628"/>
      <c r="W17" s="628"/>
      <c r="X17" s="628"/>
      <c r="Y17" s="629"/>
      <c r="Z17" s="663">
        <v>0.3</v>
      </c>
      <c r="AA17" s="663"/>
      <c r="AB17" s="663"/>
      <c r="AC17" s="663"/>
      <c r="AD17" s="664">
        <v>16896</v>
      </c>
      <c r="AE17" s="664"/>
      <c r="AF17" s="664"/>
      <c r="AG17" s="664"/>
      <c r="AH17" s="664"/>
      <c r="AI17" s="664"/>
      <c r="AJ17" s="664"/>
      <c r="AK17" s="664"/>
      <c r="AL17" s="630">
        <v>0.5</v>
      </c>
      <c r="AM17" s="631"/>
      <c r="AN17" s="631"/>
      <c r="AO17" s="665"/>
      <c r="AP17" s="624" t="s">
        <v>270</v>
      </c>
      <c r="AQ17" s="625"/>
      <c r="AR17" s="625"/>
      <c r="AS17" s="625"/>
      <c r="AT17" s="625"/>
      <c r="AU17" s="625"/>
      <c r="AV17" s="625"/>
      <c r="AW17" s="625"/>
      <c r="AX17" s="625"/>
      <c r="AY17" s="625"/>
      <c r="AZ17" s="625"/>
      <c r="BA17" s="625"/>
      <c r="BB17" s="625"/>
      <c r="BC17" s="625"/>
      <c r="BD17" s="625"/>
      <c r="BE17" s="625"/>
      <c r="BF17" s="626"/>
      <c r="BG17" s="627" t="s">
        <v>178</v>
      </c>
      <c r="BH17" s="628"/>
      <c r="BI17" s="628"/>
      <c r="BJ17" s="628"/>
      <c r="BK17" s="628"/>
      <c r="BL17" s="628"/>
      <c r="BM17" s="628"/>
      <c r="BN17" s="629"/>
      <c r="BO17" s="663" t="s">
        <v>178</v>
      </c>
      <c r="BP17" s="663"/>
      <c r="BQ17" s="663"/>
      <c r="BR17" s="663"/>
      <c r="BS17" s="664" t="s">
        <v>178</v>
      </c>
      <c r="BT17" s="664"/>
      <c r="BU17" s="664"/>
      <c r="BV17" s="664"/>
      <c r="BW17" s="664"/>
      <c r="BX17" s="664"/>
      <c r="BY17" s="664"/>
      <c r="BZ17" s="664"/>
      <c r="CA17" s="664"/>
      <c r="CB17" s="695"/>
      <c r="CD17" s="624" t="s">
        <v>271</v>
      </c>
      <c r="CE17" s="625"/>
      <c r="CF17" s="625"/>
      <c r="CG17" s="625"/>
      <c r="CH17" s="625"/>
      <c r="CI17" s="625"/>
      <c r="CJ17" s="625"/>
      <c r="CK17" s="625"/>
      <c r="CL17" s="625"/>
      <c r="CM17" s="625"/>
      <c r="CN17" s="625"/>
      <c r="CO17" s="625"/>
      <c r="CP17" s="625"/>
      <c r="CQ17" s="626"/>
      <c r="CR17" s="627">
        <v>543438</v>
      </c>
      <c r="CS17" s="628"/>
      <c r="CT17" s="628"/>
      <c r="CU17" s="628"/>
      <c r="CV17" s="628"/>
      <c r="CW17" s="628"/>
      <c r="CX17" s="628"/>
      <c r="CY17" s="629"/>
      <c r="CZ17" s="663">
        <v>8.6999999999999993</v>
      </c>
      <c r="DA17" s="663"/>
      <c r="DB17" s="663"/>
      <c r="DC17" s="663"/>
      <c r="DD17" s="633" t="s">
        <v>178</v>
      </c>
      <c r="DE17" s="628"/>
      <c r="DF17" s="628"/>
      <c r="DG17" s="628"/>
      <c r="DH17" s="628"/>
      <c r="DI17" s="628"/>
      <c r="DJ17" s="628"/>
      <c r="DK17" s="628"/>
      <c r="DL17" s="628"/>
      <c r="DM17" s="628"/>
      <c r="DN17" s="628"/>
      <c r="DO17" s="628"/>
      <c r="DP17" s="629"/>
      <c r="DQ17" s="633">
        <v>543438</v>
      </c>
      <c r="DR17" s="628"/>
      <c r="DS17" s="628"/>
      <c r="DT17" s="628"/>
      <c r="DU17" s="628"/>
      <c r="DV17" s="628"/>
      <c r="DW17" s="628"/>
      <c r="DX17" s="628"/>
      <c r="DY17" s="628"/>
      <c r="DZ17" s="628"/>
      <c r="EA17" s="628"/>
      <c r="EB17" s="628"/>
      <c r="EC17" s="662"/>
    </row>
    <row r="18" spans="2:133" ht="11.25" customHeight="1" x14ac:dyDescent="0.15">
      <c r="B18" s="624" t="s">
        <v>272</v>
      </c>
      <c r="C18" s="625"/>
      <c r="D18" s="625"/>
      <c r="E18" s="625"/>
      <c r="F18" s="625"/>
      <c r="G18" s="625"/>
      <c r="H18" s="625"/>
      <c r="I18" s="625"/>
      <c r="J18" s="625"/>
      <c r="K18" s="625"/>
      <c r="L18" s="625"/>
      <c r="M18" s="625"/>
      <c r="N18" s="625"/>
      <c r="O18" s="625"/>
      <c r="P18" s="625"/>
      <c r="Q18" s="626"/>
      <c r="R18" s="627">
        <v>12943</v>
      </c>
      <c r="S18" s="628"/>
      <c r="T18" s="628"/>
      <c r="U18" s="628"/>
      <c r="V18" s="628"/>
      <c r="W18" s="628"/>
      <c r="X18" s="628"/>
      <c r="Y18" s="629"/>
      <c r="Z18" s="663">
        <v>0.2</v>
      </c>
      <c r="AA18" s="663"/>
      <c r="AB18" s="663"/>
      <c r="AC18" s="663"/>
      <c r="AD18" s="664">
        <v>12943</v>
      </c>
      <c r="AE18" s="664"/>
      <c r="AF18" s="664"/>
      <c r="AG18" s="664"/>
      <c r="AH18" s="664"/>
      <c r="AI18" s="664"/>
      <c r="AJ18" s="664"/>
      <c r="AK18" s="664"/>
      <c r="AL18" s="630">
        <v>0.4</v>
      </c>
      <c r="AM18" s="631"/>
      <c r="AN18" s="631"/>
      <c r="AO18" s="665"/>
      <c r="AP18" s="624" t="s">
        <v>273</v>
      </c>
      <c r="AQ18" s="625"/>
      <c r="AR18" s="625"/>
      <c r="AS18" s="625"/>
      <c r="AT18" s="625"/>
      <c r="AU18" s="625"/>
      <c r="AV18" s="625"/>
      <c r="AW18" s="625"/>
      <c r="AX18" s="625"/>
      <c r="AY18" s="625"/>
      <c r="AZ18" s="625"/>
      <c r="BA18" s="625"/>
      <c r="BB18" s="625"/>
      <c r="BC18" s="625"/>
      <c r="BD18" s="625"/>
      <c r="BE18" s="625"/>
      <c r="BF18" s="626"/>
      <c r="BG18" s="627" t="s">
        <v>232</v>
      </c>
      <c r="BH18" s="628"/>
      <c r="BI18" s="628"/>
      <c r="BJ18" s="628"/>
      <c r="BK18" s="628"/>
      <c r="BL18" s="628"/>
      <c r="BM18" s="628"/>
      <c r="BN18" s="629"/>
      <c r="BO18" s="663" t="s">
        <v>232</v>
      </c>
      <c r="BP18" s="663"/>
      <c r="BQ18" s="663"/>
      <c r="BR18" s="663"/>
      <c r="BS18" s="664" t="s">
        <v>178</v>
      </c>
      <c r="BT18" s="664"/>
      <c r="BU18" s="664"/>
      <c r="BV18" s="664"/>
      <c r="BW18" s="664"/>
      <c r="BX18" s="664"/>
      <c r="BY18" s="664"/>
      <c r="BZ18" s="664"/>
      <c r="CA18" s="664"/>
      <c r="CB18" s="695"/>
      <c r="CD18" s="624" t="s">
        <v>274</v>
      </c>
      <c r="CE18" s="625"/>
      <c r="CF18" s="625"/>
      <c r="CG18" s="625"/>
      <c r="CH18" s="625"/>
      <c r="CI18" s="625"/>
      <c r="CJ18" s="625"/>
      <c r="CK18" s="625"/>
      <c r="CL18" s="625"/>
      <c r="CM18" s="625"/>
      <c r="CN18" s="625"/>
      <c r="CO18" s="625"/>
      <c r="CP18" s="625"/>
      <c r="CQ18" s="626"/>
      <c r="CR18" s="627" t="s">
        <v>178</v>
      </c>
      <c r="CS18" s="628"/>
      <c r="CT18" s="628"/>
      <c r="CU18" s="628"/>
      <c r="CV18" s="628"/>
      <c r="CW18" s="628"/>
      <c r="CX18" s="628"/>
      <c r="CY18" s="629"/>
      <c r="CZ18" s="663" t="s">
        <v>178</v>
      </c>
      <c r="DA18" s="663"/>
      <c r="DB18" s="663"/>
      <c r="DC18" s="663"/>
      <c r="DD18" s="633" t="s">
        <v>232</v>
      </c>
      <c r="DE18" s="628"/>
      <c r="DF18" s="628"/>
      <c r="DG18" s="628"/>
      <c r="DH18" s="628"/>
      <c r="DI18" s="628"/>
      <c r="DJ18" s="628"/>
      <c r="DK18" s="628"/>
      <c r="DL18" s="628"/>
      <c r="DM18" s="628"/>
      <c r="DN18" s="628"/>
      <c r="DO18" s="628"/>
      <c r="DP18" s="629"/>
      <c r="DQ18" s="633" t="s">
        <v>178</v>
      </c>
      <c r="DR18" s="628"/>
      <c r="DS18" s="628"/>
      <c r="DT18" s="628"/>
      <c r="DU18" s="628"/>
      <c r="DV18" s="628"/>
      <c r="DW18" s="628"/>
      <c r="DX18" s="628"/>
      <c r="DY18" s="628"/>
      <c r="DZ18" s="628"/>
      <c r="EA18" s="628"/>
      <c r="EB18" s="628"/>
      <c r="EC18" s="662"/>
    </row>
    <row r="19" spans="2:133" ht="11.25" customHeight="1" x14ac:dyDescent="0.15">
      <c r="B19" s="624" t="s">
        <v>275</v>
      </c>
      <c r="C19" s="625"/>
      <c r="D19" s="625"/>
      <c r="E19" s="625"/>
      <c r="F19" s="625"/>
      <c r="G19" s="625"/>
      <c r="H19" s="625"/>
      <c r="I19" s="625"/>
      <c r="J19" s="625"/>
      <c r="K19" s="625"/>
      <c r="L19" s="625"/>
      <c r="M19" s="625"/>
      <c r="N19" s="625"/>
      <c r="O19" s="625"/>
      <c r="P19" s="625"/>
      <c r="Q19" s="626"/>
      <c r="R19" s="627">
        <v>7706</v>
      </c>
      <c r="S19" s="628"/>
      <c r="T19" s="628"/>
      <c r="U19" s="628"/>
      <c r="V19" s="628"/>
      <c r="W19" s="628"/>
      <c r="X19" s="628"/>
      <c r="Y19" s="629"/>
      <c r="Z19" s="663">
        <v>0.1</v>
      </c>
      <c r="AA19" s="663"/>
      <c r="AB19" s="663"/>
      <c r="AC19" s="663"/>
      <c r="AD19" s="664">
        <v>7706</v>
      </c>
      <c r="AE19" s="664"/>
      <c r="AF19" s="664"/>
      <c r="AG19" s="664"/>
      <c r="AH19" s="664"/>
      <c r="AI19" s="664"/>
      <c r="AJ19" s="664"/>
      <c r="AK19" s="664"/>
      <c r="AL19" s="630">
        <v>0.2</v>
      </c>
      <c r="AM19" s="631"/>
      <c r="AN19" s="631"/>
      <c r="AO19" s="665"/>
      <c r="AP19" s="624" t="s">
        <v>276</v>
      </c>
      <c r="AQ19" s="625"/>
      <c r="AR19" s="625"/>
      <c r="AS19" s="625"/>
      <c r="AT19" s="625"/>
      <c r="AU19" s="625"/>
      <c r="AV19" s="625"/>
      <c r="AW19" s="625"/>
      <c r="AX19" s="625"/>
      <c r="AY19" s="625"/>
      <c r="AZ19" s="625"/>
      <c r="BA19" s="625"/>
      <c r="BB19" s="625"/>
      <c r="BC19" s="625"/>
      <c r="BD19" s="625"/>
      <c r="BE19" s="625"/>
      <c r="BF19" s="626"/>
      <c r="BG19" s="627" t="s">
        <v>178</v>
      </c>
      <c r="BH19" s="628"/>
      <c r="BI19" s="628"/>
      <c r="BJ19" s="628"/>
      <c r="BK19" s="628"/>
      <c r="BL19" s="628"/>
      <c r="BM19" s="628"/>
      <c r="BN19" s="629"/>
      <c r="BO19" s="663" t="s">
        <v>140</v>
      </c>
      <c r="BP19" s="663"/>
      <c r="BQ19" s="663"/>
      <c r="BR19" s="663"/>
      <c r="BS19" s="664" t="s">
        <v>232</v>
      </c>
      <c r="BT19" s="664"/>
      <c r="BU19" s="664"/>
      <c r="BV19" s="664"/>
      <c r="BW19" s="664"/>
      <c r="BX19" s="664"/>
      <c r="BY19" s="664"/>
      <c r="BZ19" s="664"/>
      <c r="CA19" s="664"/>
      <c r="CB19" s="695"/>
      <c r="CD19" s="624" t="s">
        <v>277</v>
      </c>
      <c r="CE19" s="625"/>
      <c r="CF19" s="625"/>
      <c r="CG19" s="625"/>
      <c r="CH19" s="625"/>
      <c r="CI19" s="625"/>
      <c r="CJ19" s="625"/>
      <c r="CK19" s="625"/>
      <c r="CL19" s="625"/>
      <c r="CM19" s="625"/>
      <c r="CN19" s="625"/>
      <c r="CO19" s="625"/>
      <c r="CP19" s="625"/>
      <c r="CQ19" s="626"/>
      <c r="CR19" s="627" t="s">
        <v>232</v>
      </c>
      <c r="CS19" s="628"/>
      <c r="CT19" s="628"/>
      <c r="CU19" s="628"/>
      <c r="CV19" s="628"/>
      <c r="CW19" s="628"/>
      <c r="CX19" s="628"/>
      <c r="CY19" s="629"/>
      <c r="CZ19" s="663" t="s">
        <v>232</v>
      </c>
      <c r="DA19" s="663"/>
      <c r="DB19" s="663"/>
      <c r="DC19" s="663"/>
      <c r="DD19" s="633" t="s">
        <v>178</v>
      </c>
      <c r="DE19" s="628"/>
      <c r="DF19" s="628"/>
      <c r="DG19" s="628"/>
      <c r="DH19" s="628"/>
      <c r="DI19" s="628"/>
      <c r="DJ19" s="628"/>
      <c r="DK19" s="628"/>
      <c r="DL19" s="628"/>
      <c r="DM19" s="628"/>
      <c r="DN19" s="628"/>
      <c r="DO19" s="628"/>
      <c r="DP19" s="629"/>
      <c r="DQ19" s="633" t="s">
        <v>178</v>
      </c>
      <c r="DR19" s="628"/>
      <c r="DS19" s="628"/>
      <c r="DT19" s="628"/>
      <c r="DU19" s="628"/>
      <c r="DV19" s="628"/>
      <c r="DW19" s="628"/>
      <c r="DX19" s="628"/>
      <c r="DY19" s="628"/>
      <c r="DZ19" s="628"/>
      <c r="EA19" s="628"/>
      <c r="EB19" s="628"/>
      <c r="EC19" s="662"/>
    </row>
    <row r="20" spans="2:133" ht="11.25" customHeight="1" x14ac:dyDescent="0.15">
      <c r="B20" s="696" t="s">
        <v>278</v>
      </c>
      <c r="C20" s="697"/>
      <c r="D20" s="697"/>
      <c r="E20" s="697"/>
      <c r="F20" s="697"/>
      <c r="G20" s="697"/>
      <c r="H20" s="697"/>
      <c r="I20" s="697"/>
      <c r="J20" s="697"/>
      <c r="K20" s="697"/>
      <c r="L20" s="697"/>
      <c r="M20" s="697"/>
      <c r="N20" s="697"/>
      <c r="O20" s="697"/>
      <c r="P20" s="697"/>
      <c r="Q20" s="698"/>
      <c r="R20" s="627">
        <v>5237</v>
      </c>
      <c r="S20" s="628"/>
      <c r="T20" s="628"/>
      <c r="U20" s="628"/>
      <c r="V20" s="628"/>
      <c r="W20" s="628"/>
      <c r="X20" s="628"/>
      <c r="Y20" s="629"/>
      <c r="Z20" s="663">
        <v>0.1</v>
      </c>
      <c r="AA20" s="663"/>
      <c r="AB20" s="663"/>
      <c r="AC20" s="663"/>
      <c r="AD20" s="664">
        <v>5237</v>
      </c>
      <c r="AE20" s="664"/>
      <c r="AF20" s="664"/>
      <c r="AG20" s="664"/>
      <c r="AH20" s="664"/>
      <c r="AI20" s="664"/>
      <c r="AJ20" s="664"/>
      <c r="AK20" s="664"/>
      <c r="AL20" s="630">
        <v>0.1</v>
      </c>
      <c r="AM20" s="631"/>
      <c r="AN20" s="631"/>
      <c r="AO20" s="665"/>
      <c r="AP20" s="624" t="s">
        <v>279</v>
      </c>
      <c r="AQ20" s="625"/>
      <c r="AR20" s="625"/>
      <c r="AS20" s="625"/>
      <c r="AT20" s="625"/>
      <c r="AU20" s="625"/>
      <c r="AV20" s="625"/>
      <c r="AW20" s="625"/>
      <c r="AX20" s="625"/>
      <c r="AY20" s="625"/>
      <c r="AZ20" s="625"/>
      <c r="BA20" s="625"/>
      <c r="BB20" s="625"/>
      <c r="BC20" s="625"/>
      <c r="BD20" s="625"/>
      <c r="BE20" s="625"/>
      <c r="BF20" s="626"/>
      <c r="BG20" s="627" t="s">
        <v>178</v>
      </c>
      <c r="BH20" s="628"/>
      <c r="BI20" s="628"/>
      <c r="BJ20" s="628"/>
      <c r="BK20" s="628"/>
      <c r="BL20" s="628"/>
      <c r="BM20" s="628"/>
      <c r="BN20" s="629"/>
      <c r="BO20" s="663" t="s">
        <v>178</v>
      </c>
      <c r="BP20" s="663"/>
      <c r="BQ20" s="663"/>
      <c r="BR20" s="663"/>
      <c r="BS20" s="664" t="s">
        <v>178</v>
      </c>
      <c r="BT20" s="664"/>
      <c r="BU20" s="664"/>
      <c r="BV20" s="664"/>
      <c r="BW20" s="664"/>
      <c r="BX20" s="664"/>
      <c r="BY20" s="664"/>
      <c r="BZ20" s="664"/>
      <c r="CA20" s="664"/>
      <c r="CB20" s="695"/>
      <c r="CD20" s="624" t="s">
        <v>280</v>
      </c>
      <c r="CE20" s="625"/>
      <c r="CF20" s="625"/>
      <c r="CG20" s="625"/>
      <c r="CH20" s="625"/>
      <c r="CI20" s="625"/>
      <c r="CJ20" s="625"/>
      <c r="CK20" s="625"/>
      <c r="CL20" s="625"/>
      <c r="CM20" s="625"/>
      <c r="CN20" s="625"/>
      <c r="CO20" s="625"/>
      <c r="CP20" s="625"/>
      <c r="CQ20" s="626"/>
      <c r="CR20" s="627">
        <v>6281230</v>
      </c>
      <c r="CS20" s="628"/>
      <c r="CT20" s="628"/>
      <c r="CU20" s="628"/>
      <c r="CV20" s="628"/>
      <c r="CW20" s="628"/>
      <c r="CX20" s="628"/>
      <c r="CY20" s="629"/>
      <c r="CZ20" s="663">
        <v>100</v>
      </c>
      <c r="DA20" s="663"/>
      <c r="DB20" s="663"/>
      <c r="DC20" s="663"/>
      <c r="DD20" s="633">
        <v>1073323</v>
      </c>
      <c r="DE20" s="628"/>
      <c r="DF20" s="628"/>
      <c r="DG20" s="628"/>
      <c r="DH20" s="628"/>
      <c r="DI20" s="628"/>
      <c r="DJ20" s="628"/>
      <c r="DK20" s="628"/>
      <c r="DL20" s="628"/>
      <c r="DM20" s="628"/>
      <c r="DN20" s="628"/>
      <c r="DO20" s="628"/>
      <c r="DP20" s="629"/>
      <c r="DQ20" s="633">
        <v>4301796</v>
      </c>
      <c r="DR20" s="628"/>
      <c r="DS20" s="628"/>
      <c r="DT20" s="628"/>
      <c r="DU20" s="628"/>
      <c r="DV20" s="628"/>
      <c r="DW20" s="628"/>
      <c r="DX20" s="628"/>
      <c r="DY20" s="628"/>
      <c r="DZ20" s="628"/>
      <c r="EA20" s="628"/>
      <c r="EB20" s="628"/>
      <c r="EC20" s="662"/>
    </row>
    <row r="21" spans="2:133" ht="11.25" customHeight="1" x14ac:dyDescent="0.15">
      <c r="B21" s="624" t="s">
        <v>281</v>
      </c>
      <c r="C21" s="625"/>
      <c r="D21" s="625"/>
      <c r="E21" s="625"/>
      <c r="F21" s="625"/>
      <c r="G21" s="625"/>
      <c r="H21" s="625"/>
      <c r="I21" s="625"/>
      <c r="J21" s="625"/>
      <c r="K21" s="625"/>
      <c r="L21" s="625"/>
      <c r="M21" s="625"/>
      <c r="N21" s="625"/>
      <c r="O21" s="625"/>
      <c r="P21" s="625"/>
      <c r="Q21" s="626"/>
      <c r="R21" s="627">
        <v>2290262</v>
      </c>
      <c r="S21" s="628"/>
      <c r="T21" s="628"/>
      <c r="U21" s="628"/>
      <c r="V21" s="628"/>
      <c r="W21" s="628"/>
      <c r="X21" s="628"/>
      <c r="Y21" s="629"/>
      <c r="Z21" s="663">
        <v>35</v>
      </c>
      <c r="AA21" s="663"/>
      <c r="AB21" s="663"/>
      <c r="AC21" s="663"/>
      <c r="AD21" s="664">
        <v>2103248</v>
      </c>
      <c r="AE21" s="664"/>
      <c r="AF21" s="664"/>
      <c r="AG21" s="664"/>
      <c r="AH21" s="664"/>
      <c r="AI21" s="664"/>
      <c r="AJ21" s="664"/>
      <c r="AK21" s="664"/>
      <c r="AL21" s="630">
        <v>57</v>
      </c>
      <c r="AM21" s="631"/>
      <c r="AN21" s="631"/>
      <c r="AO21" s="665"/>
      <c r="AP21" s="624" t="s">
        <v>282</v>
      </c>
      <c r="AQ21" s="699"/>
      <c r="AR21" s="699"/>
      <c r="AS21" s="699"/>
      <c r="AT21" s="699"/>
      <c r="AU21" s="699"/>
      <c r="AV21" s="699"/>
      <c r="AW21" s="699"/>
      <c r="AX21" s="699"/>
      <c r="AY21" s="699"/>
      <c r="AZ21" s="699"/>
      <c r="BA21" s="699"/>
      <c r="BB21" s="699"/>
      <c r="BC21" s="699"/>
      <c r="BD21" s="699"/>
      <c r="BE21" s="699"/>
      <c r="BF21" s="700"/>
      <c r="BG21" s="627" t="s">
        <v>178</v>
      </c>
      <c r="BH21" s="628"/>
      <c r="BI21" s="628"/>
      <c r="BJ21" s="628"/>
      <c r="BK21" s="628"/>
      <c r="BL21" s="628"/>
      <c r="BM21" s="628"/>
      <c r="BN21" s="629"/>
      <c r="BO21" s="663" t="s">
        <v>140</v>
      </c>
      <c r="BP21" s="663"/>
      <c r="BQ21" s="663"/>
      <c r="BR21" s="663"/>
      <c r="BS21" s="664" t="s">
        <v>232</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283</v>
      </c>
      <c r="C22" s="625"/>
      <c r="D22" s="625"/>
      <c r="E22" s="625"/>
      <c r="F22" s="625"/>
      <c r="G22" s="625"/>
      <c r="H22" s="625"/>
      <c r="I22" s="625"/>
      <c r="J22" s="625"/>
      <c r="K22" s="625"/>
      <c r="L22" s="625"/>
      <c r="M22" s="625"/>
      <c r="N22" s="625"/>
      <c r="O22" s="625"/>
      <c r="P22" s="625"/>
      <c r="Q22" s="626"/>
      <c r="R22" s="627">
        <v>2103248</v>
      </c>
      <c r="S22" s="628"/>
      <c r="T22" s="628"/>
      <c r="U22" s="628"/>
      <c r="V22" s="628"/>
      <c r="W22" s="628"/>
      <c r="X22" s="628"/>
      <c r="Y22" s="629"/>
      <c r="Z22" s="663">
        <v>32.1</v>
      </c>
      <c r="AA22" s="663"/>
      <c r="AB22" s="663"/>
      <c r="AC22" s="663"/>
      <c r="AD22" s="664">
        <v>2103248</v>
      </c>
      <c r="AE22" s="664"/>
      <c r="AF22" s="664"/>
      <c r="AG22" s="664"/>
      <c r="AH22" s="664"/>
      <c r="AI22" s="664"/>
      <c r="AJ22" s="664"/>
      <c r="AK22" s="664"/>
      <c r="AL22" s="630">
        <v>57</v>
      </c>
      <c r="AM22" s="631"/>
      <c r="AN22" s="631"/>
      <c r="AO22" s="665"/>
      <c r="AP22" s="624" t="s">
        <v>284</v>
      </c>
      <c r="AQ22" s="699"/>
      <c r="AR22" s="699"/>
      <c r="AS22" s="699"/>
      <c r="AT22" s="699"/>
      <c r="AU22" s="699"/>
      <c r="AV22" s="699"/>
      <c r="AW22" s="699"/>
      <c r="AX22" s="699"/>
      <c r="AY22" s="699"/>
      <c r="AZ22" s="699"/>
      <c r="BA22" s="699"/>
      <c r="BB22" s="699"/>
      <c r="BC22" s="699"/>
      <c r="BD22" s="699"/>
      <c r="BE22" s="699"/>
      <c r="BF22" s="700"/>
      <c r="BG22" s="627" t="s">
        <v>232</v>
      </c>
      <c r="BH22" s="628"/>
      <c r="BI22" s="628"/>
      <c r="BJ22" s="628"/>
      <c r="BK22" s="628"/>
      <c r="BL22" s="628"/>
      <c r="BM22" s="628"/>
      <c r="BN22" s="629"/>
      <c r="BO22" s="663" t="s">
        <v>178</v>
      </c>
      <c r="BP22" s="663"/>
      <c r="BQ22" s="663"/>
      <c r="BR22" s="663"/>
      <c r="BS22" s="664" t="s">
        <v>178</v>
      </c>
      <c r="BT22" s="664"/>
      <c r="BU22" s="664"/>
      <c r="BV22" s="664"/>
      <c r="BW22" s="664"/>
      <c r="BX22" s="664"/>
      <c r="BY22" s="664"/>
      <c r="BZ22" s="664"/>
      <c r="CA22" s="664"/>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286</v>
      </c>
      <c r="C23" s="625"/>
      <c r="D23" s="625"/>
      <c r="E23" s="625"/>
      <c r="F23" s="625"/>
      <c r="G23" s="625"/>
      <c r="H23" s="625"/>
      <c r="I23" s="625"/>
      <c r="J23" s="625"/>
      <c r="K23" s="625"/>
      <c r="L23" s="625"/>
      <c r="M23" s="625"/>
      <c r="N23" s="625"/>
      <c r="O23" s="625"/>
      <c r="P23" s="625"/>
      <c r="Q23" s="626"/>
      <c r="R23" s="627">
        <v>186928</v>
      </c>
      <c r="S23" s="628"/>
      <c r="T23" s="628"/>
      <c r="U23" s="628"/>
      <c r="V23" s="628"/>
      <c r="W23" s="628"/>
      <c r="X23" s="628"/>
      <c r="Y23" s="629"/>
      <c r="Z23" s="663">
        <v>2.9</v>
      </c>
      <c r="AA23" s="663"/>
      <c r="AB23" s="663"/>
      <c r="AC23" s="663"/>
      <c r="AD23" s="664" t="s">
        <v>178</v>
      </c>
      <c r="AE23" s="664"/>
      <c r="AF23" s="664"/>
      <c r="AG23" s="664"/>
      <c r="AH23" s="664"/>
      <c r="AI23" s="664"/>
      <c r="AJ23" s="664"/>
      <c r="AK23" s="664"/>
      <c r="AL23" s="630" t="s">
        <v>178</v>
      </c>
      <c r="AM23" s="631"/>
      <c r="AN23" s="631"/>
      <c r="AO23" s="665"/>
      <c r="AP23" s="624" t="s">
        <v>287</v>
      </c>
      <c r="AQ23" s="699"/>
      <c r="AR23" s="699"/>
      <c r="AS23" s="699"/>
      <c r="AT23" s="699"/>
      <c r="AU23" s="699"/>
      <c r="AV23" s="699"/>
      <c r="AW23" s="699"/>
      <c r="AX23" s="699"/>
      <c r="AY23" s="699"/>
      <c r="AZ23" s="699"/>
      <c r="BA23" s="699"/>
      <c r="BB23" s="699"/>
      <c r="BC23" s="699"/>
      <c r="BD23" s="699"/>
      <c r="BE23" s="699"/>
      <c r="BF23" s="700"/>
      <c r="BG23" s="627" t="s">
        <v>140</v>
      </c>
      <c r="BH23" s="628"/>
      <c r="BI23" s="628"/>
      <c r="BJ23" s="628"/>
      <c r="BK23" s="628"/>
      <c r="BL23" s="628"/>
      <c r="BM23" s="628"/>
      <c r="BN23" s="629"/>
      <c r="BO23" s="663" t="s">
        <v>178</v>
      </c>
      <c r="BP23" s="663"/>
      <c r="BQ23" s="663"/>
      <c r="BR23" s="663"/>
      <c r="BS23" s="664" t="s">
        <v>178</v>
      </c>
      <c r="BT23" s="664"/>
      <c r="BU23" s="664"/>
      <c r="BV23" s="664"/>
      <c r="BW23" s="664"/>
      <c r="BX23" s="664"/>
      <c r="BY23" s="664"/>
      <c r="BZ23" s="664"/>
      <c r="CA23" s="664"/>
      <c r="CB23" s="695"/>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15">
      <c r="B24" s="624" t="s">
        <v>293</v>
      </c>
      <c r="C24" s="625"/>
      <c r="D24" s="625"/>
      <c r="E24" s="625"/>
      <c r="F24" s="625"/>
      <c r="G24" s="625"/>
      <c r="H24" s="625"/>
      <c r="I24" s="625"/>
      <c r="J24" s="625"/>
      <c r="K24" s="625"/>
      <c r="L24" s="625"/>
      <c r="M24" s="625"/>
      <c r="N24" s="625"/>
      <c r="O24" s="625"/>
      <c r="P24" s="625"/>
      <c r="Q24" s="626"/>
      <c r="R24" s="627">
        <v>86</v>
      </c>
      <c r="S24" s="628"/>
      <c r="T24" s="628"/>
      <c r="U24" s="628"/>
      <c r="V24" s="628"/>
      <c r="W24" s="628"/>
      <c r="X24" s="628"/>
      <c r="Y24" s="629"/>
      <c r="Z24" s="663">
        <v>0</v>
      </c>
      <c r="AA24" s="663"/>
      <c r="AB24" s="663"/>
      <c r="AC24" s="663"/>
      <c r="AD24" s="664" t="s">
        <v>178</v>
      </c>
      <c r="AE24" s="664"/>
      <c r="AF24" s="664"/>
      <c r="AG24" s="664"/>
      <c r="AH24" s="664"/>
      <c r="AI24" s="664"/>
      <c r="AJ24" s="664"/>
      <c r="AK24" s="664"/>
      <c r="AL24" s="630" t="s">
        <v>178</v>
      </c>
      <c r="AM24" s="631"/>
      <c r="AN24" s="631"/>
      <c r="AO24" s="665"/>
      <c r="AP24" s="624" t="s">
        <v>294</v>
      </c>
      <c r="AQ24" s="699"/>
      <c r="AR24" s="699"/>
      <c r="AS24" s="699"/>
      <c r="AT24" s="699"/>
      <c r="AU24" s="699"/>
      <c r="AV24" s="699"/>
      <c r="AW24" s="699"/>
      <c r="AX24" s="699"/>
      <c r="AY24" s="699"/>
      <c r="AZ24" s="699"/>
      <c r="BA24" s="699"/>
      <c r="BB24" s="699"/>
      <c r="BC24" s="699"/>
      <c r="BD24" s="699"/>
      <c r="BE24" s="699"/>
      <c r="BF24" s="700"/>
      <c r="BG24" s="627" t="s">
        <v>178</v>
      </c>
      <c r="BH24" s="628"/>
      <c r="BI24" s="628"/>
      <c r="BJ24" s="628"/>
      <c r="BK24" s="628"/>
      <c r="BL24" s="628"/>
      <c r="BM24" s="628"/>
      <c r="BN24" s="629"/>
      <c r="BO24" s="663" t="s">
        <v>178</v>
      </c>
      <c r="BP24" s="663"/>
      <c r="BQ24" s="663"/>
      <c r="BR24" s="663"/>
      <c r="BS24" s="664" t="s">
        <v>178</v>
      </c>
      <c r="BT24" s="664"/>
      <c r="BU24" s="664"/>
      <c r="BV24" s="664"/>
      <c r="BW24" s="664"/>
      <c r="BX24" s="664"/>
      <c r="BY24" s="664"/>
      <c r="BZ24" s="664"/>
      <c r="CA24" s="664"/>
      <c r="CB24" s="695"/>
      <c r="CD24" s="676" t="s">
        <v>295</v>
      </c>
      <c r="CE24" s="677"/>
      <c r="CF24" s="677"/>
      <c r="CG24" s="677"/>
      <c r="CH24" s="677"/>
      <c r="CI24" s="677"/>
      <c r="CJ24" s="677"/>
      <c r="CK24" s="677"/>
      <c r="CL24" s="677"/>
      <c r="CM24" s="677"/>
      <c r="CN24" s="677"/>
      <c r="CO24" s="677"/>
      <c r="CP24" s="677"/>
      <c r="CQ24" s="678"/>
      <c r="CR24" s="673">
        <v>2255993</v>
      </c>
      <c r="CS24" s="674"/>
      <c r="CT24" s="674"/>
      <c r="CU24" s="674"/>
      <c r="CV24" s="674"/>
      <c r="CW24" s="674"/>
      <c r="CX24" s="674"/>
      <c r="CY24" s="702"/>
      <c r="CZ24" s="703">
        <v>35.9</v>
      </c>
      <c r="DA24" s="686"/>
      <c r="DB24" s="686"/>
      <c r="DC24" s="705"/>
      <c r="DD24" s="701">
        <v>1784522</v>
      </c>
      <c r="DE24" s="674"/>
      <c r="DF24" s="674"/>
      <c r="DG24" s="674"/>
      <c r="DH24" s="674"/>
      <c r="DI24" s="674"/>
      <c r="DJ24" s="674"/>
      <c r="DK24" s="702"/>
      <c r="DL24" s="701">
        <v>1642850</v>
      </c>
      <c r="DM24" s="674"/>
      <c r="DN24" s="674"/>
      <c r="DO24" s="674"/>
      <c r="DP24" s="674"/>
      <c r="DQ24" s="674"/>
      <c r="DR24" s="674"/>
      <c r="DS24" s="674"/>
      <c r="DT24" s="674"/>
      <c r="DU24" s="674"/>
      <c r="DV24" s="702"/>
      <c r="DW24" s="703">
        <v>43.9</v>
      </c>
      <c r="DX24" s="686"/>
      <c r="DY24" s="686"/>
      <c r="DZ24" s="686"/>
      <c r="EA24" s="686"/>
      <c r="EB24" s="686"/>
      <c r="EC24" s="704"/>
    </row>
    <row r="25" spans="2:133" ht="11.25" customHeight="1" x14ac:dyDescent="0.15">
      <c r="B25" s="624" t="s">
        <v>296</v>
      </c>
      <c r="C25" s="625"/>
      <c r="D25" s="625"/>
      <c r="E25" s="625"/>
      <c r="F25" s="625"/>
      <c r="G25" s="625"/>
      <c r="H25" s="625"/>
      <c r="I25" s="625"/>
      <c r="J25" s="625"/>
      <c r="K25" s="625"/>
      <c r="L25" s="625"/>
      <c r="M25" s="625"/>
      <c r="N25" s="625"/>
      <c r="O25" s="625"/>
      <c r="P25" s="625"/>
      <c r="Q25" s="626"/>
      <c r="R25" s="627">
        <v>3863817</v>
      </c>
      <c r="S25" s="628"/>
      <c r="T25" s="628"/>
      <c r="U25" s="628"/>
      <c r="V25" s="628"/>
      <c r="W25" s="628"/>
      <c r="X25" s="628"/>
      <c r="Y25" s="629"/>
      <c r="Z25" s="663">
        <v>59.1</v>
      </c>
      <c r="AA25" s="663"/>
      <c r="AB25" s="663"/>
      <c r="AC25" s="663"/>
      <c r="AD25" s="664">
        <v>3676803</v>
      </c>
      <c r="AE25" s="664"/>
      <c r="AF25" s="664"/>
      <c r="AG25" s="664"/>
      <c r="AH25" s="664"/>
      <c r="AI25" s="664"/>
      <c r="AJ25" s="664"/>
      <c r="AK25" s="664"/>
      <c r="AL25" s="630">
        <v>99.7</v>
      </c>
      <c r="AM25" s="631"/>
      <c r="AN25" s="631"/>
      <c r="AO25" s="665"/>
      <c r="AP25" s="624" t="s">
        <v>297</v>
      </c>
      <c r="AQ25" s="699"/>
      <c r="AR25" s="699"/>
      <c r="AS25" s="699"/>
      <c r="AT25" s="699"/>
      <c r="AU25" s="699"/>
      <c r="AV25" s="699"/>
      <c r="AW25" s="699"/>
      <c r="AX25" s="699"/>
      <c r="AY25" s="699"/>
      <c r="AZ25" s="699"/>
      <c r="BA25" s="699"/>
      <c r="BB25" s="699"/>
      <c r="BC25" s="699"/>
      <c r="BD25" s="699"/>
      <c r="BE25" s="699"/>
      <c r="BF25" s="700"/>
      <c r="BG25" s="627" t="s">
        <v>178</v>
      </c>
      <c r="BH25" s="628"/>
      <c r="BI25" s="628"/>
      <c r="BJ25" s="628"/>
      <c r="BK25" s="628"/>
      <c r="BL25" s="628"/>
      <c r="BM25" s="628"/>
      <c r="BN25" s="629"/>
      <c r="BO25" s="663" t="s">
        <v>178</v>
      </c>
      <c r="BP25" s="663"/>
      <c r="BQ25" s="663"/>
      <c r="BR25" s="663"/>
      <c r="BS25" s="664" t="s">
        <v>178</v>
      </c>
      <c r="BT25" s="664"/>
      <c r="BU25" s="664"/>
      <c r="BV25" s="664"/>
      <c r="BW25" s="664"/>
      <c r="BX25" s="664"/>
      <c r="BY25" s="664"/>
      <c r="BZ25" s="664"/>
      <c r="CA25" s="664"/>
      <c r="CB25" s="695"/>
      <c r="CD25" s="624" t="s">
        <v>298</v>
      </c>
      <c r="CE25" s="625"/>
      <c r="CF25" s="625"/>
      <c r="CG25" s="625"/>
      <c r="CH25" s="625"/>
      <c r="CI25" s="625"/>
      <c r="CJ25" s="625"/>
      <c r="CK25" s="625"/>
      <c r="CL25" s="625"/>
      <c r="CM25" s="625"/>
      <c r="CN25" s="625"/>
      <c r="CO25" s="625"/>
      <c r="CP25" s="625"/>
      <c r="CQ25" s="626"/>
      <c r="CR25" s="627">
        <v>1114071</v>
      </c>
      <c r="CS25" s="636"/>
      <c r="CT25" s="636"/>
      <c r="CU25" s="636"/>
      <c r="CV25" s="636"/>
      <c r="CW25" s="636"/>
      <c r="CX25" s="636"/>
      <c r="CY25" s="637"/>
      <c r="CZ25" s="630">
        <v>17.7</v>
      </c>
      <c r="DA25" s="638"/>
      <c r="DB25" s="638"/>
      <c r="DC25" s="639"/>
      <c r="DD25" s="633">
        <v>1046493</v>
      </c>
      <c r="DE25" s="636"/>
      <c r="DF25" s="636"/>
      <c r="DG25" s="636"/>
      <c r="DH25" s="636"/>
      <c r="DI25" s="636"/>
      <c r="DJ25" s="636"/>
      <c r="DK25" s="637"/>
      <c r="DL25" s="633">
        <v>978086</v>
      </c>
      <c r="DM25" s="636"/>
      <c r="DN25" s="636"/>
      <c r="DO25" s="636"/>
      <c r="DP25" s="636"/>
      <c r="DQ25" s="636"/>
      <c r="DR25" s="636"/>
      <c r="DS25" s="636"/>
      <c r="DT25" s="636"/>
      <c r="DU25" s="636"/>
      <c r="DV25" s="637"/>
      <c r="DW25" s="630">
        <v>26.2</v>
      </c>
      <c r="DX25" s="638"/>
      <c r="DY25" s="638"/>
      <c r="DZ25" s="638"/>
      <c r="EA25" s="638"/>
      <c r="EB25" s="638"/>
      <c r="EC25" s="652"/>
    </row>
    <row r="26" spans="2:133" ht="11.25" customHeight="1" x14ac:dyDescent="0.15">
      <c r="B26" s="624" t="s">
        <v>299</v>
      </c>
      <c r="C26" s="625"/>
      <c r="D26" s="625"/>
      <c r="E26" s="625"/>
      <c r="F26" s="625"/>
      <c r="G26" s="625"/>
      <c r="H26" s="625"/>
      <c r="I26" s="625"/>
      <c r="J26" s="625"/>
      <c r="K26" s="625"/>
      <c r="L26" s="625"/>
      <c r="M26" s="625"/>
      <c r="N26" s="625"/>
      <c r="O26" s="625"/>
      <c r="P26" s="625"/>
      <c r="Q26" s="626"/>
      <c r="R26" s="627">
        <v>1167</v>
      </c>
      <c r="S26" s="628"/>
      <c r="T26" s="628"/>
      <c r="U26" s="628"/>
      <c r="V26" s="628"/>
      <c r="W26" s="628"/>
      <c r="X26" s="628"/>
      <c r="Y26" s="629"/>
      <c r="Z26" s="663">
        <v>0</v>
      </c>
      <c r="AA26" s="663"/>
      <c r="AB26" s="663"/>
      <c r="AC26" s="663"/>
      <c r="AD26" s="664">
        <v>1167</v>
      </c>
      <c r="AE26" s="664"/>
      <c r="AF26" s="664"/>
      <c r="AG26" s="664"/>
      <c r="AH26" s="664"/>
      <c r="AI26" s="664"/>
      <c r="AJ26" s="664"/>
      <c r="AK26" s="664"/>
      <c r="AL26" s="630">
        <v>0</v>
      </c>
      <c r="AM26" s="631"/>
      <c r="AN26" s="631"/>
      <c r="AO26" s="665"/>
      <c r="AP26" s="624" t="s">
        <v>300</v>
      </c>
      <c r="AQ26" s="699"/>
      <c r="AR26" s="699"/>
      <c r="AS26" s="699"/>
      <c r="AT26" s="699"/>
      <c r="AU26" s="699"/>
      <c r="AV26" s="699"/>
      <c r="AW26" s="699"/>
      <c r="AX26" s="699"/>
      <c r="AY26" s="699"/>
      <c r="AZ26" s="699"/>
      <c r="BA26" s="699"/>
      <c r="BB26" s="699"/>
      <c r="BC26" s="699"/>
      <c r="BD26" s="699"/>
      <c r="BE26" s="699"/>
      <c r="BF26" s="700"/>
      <c r="BG26" s="627" t="s">
        <v>178</v>
      </c>
      <c r="BH26" s="628"/>
      <c r="BI26" s="628"/>
      <c r="BJ26" s="628"/>
      <c r="BK26" s="628"/>
      <c r="BL26" s="628"/>
      <c r="BM26" s="628"/>
      <c r="BN26" s="629"/>
      <c r="BO26" s="663" t="s">
        <v>178</v>
      </c>
      <c r="BP26" s="663"/>
      <c r="BQ26" s="663"/>
      <c r="BR26" s="663"/>
      <c r="BS26" s="664" t="s">
        <v>178</v>
      </c>
      <c r="BT26" s="664"/>
      <c r="BU26" s="664"/>
      <c r="BV26" s="664"/>
      <c r="BW26" s="664"/>
      <c r="BX26" s="664"/>
      <c r="BY26" s="664"/>
      <c r="BZ26" s="664"/>
      <c r="CA26" s="664"/>
      <c r="CB26" s="695"/>
      <c r="CD26" s="624" t="s">
        <v>301</v>
      </c>
      <c r="CE26" s="625"/>
      <c r="CF26" s="625"/>
      <c r="CG26" s="625"/>
      <c r="CH26" s="625"/>
      <c r="CI26" s="625"/>
      <c r="CJ26" s="625"/>
      <c r="CK26" s="625"/>
      <c r="CL26" s="625"/>
      <c r="CM26" s="625"/>
      <c r="CN26" s="625"/>
      <c r="CO26" s="625"/>
      <c r="CP26" s="625"/>
      <c r="CQ26" s="626"/>
      <c r="CR26" s="627">
        <v>555143</v>
      </c>
      <c r="CS26" s="628"/>
      <c r="CT26" s="628"/>
      <c r="CU26" s="628"/>
      <c r="CV26" s="628"/>
      <c r="CW26" s="628"/>
      <c r="CX26" s="628"/>
      <c r="CY26" s="629"/>
      <c r="CZ26" s="630">
        <v>8.8000000000000007</v>
      </c>
      <c r="DA26" s="638"/>
      <c r="DB26" s="638"/>
      <c r="DC26" s="639"/>
      <c r="DD26" s="633">
        <v>518634</v>
      </c>
      <c r="DE26" s="628"/>
      <c r="DF26" s="628"/>
      <c r="DG26" s="628"/>
      <c r="DH26" s="628"/>
      <c r="DI26" s="628"/>
      <c r="DJ26" s="628"/>
      <c r="DK26" s="629"/>
      <c r="DL26" s="633" t="s">
        <v>178</v>
      </c>
      <c r="DM26" s="628"/>
      <c r="DN26" s="628"/>
      <c r="DO26" s="628"/>
      <c r="DP26" s="628"/>
      <c r="DQ26" s="628"/>
      <c r="DR26" s="628"/>
      <c r="DS26" s="628"/>
      <c r="DT26" s="628"/>
      <c r="DU26" s="628"/>
      <c r="DV26" s="629"/>
      <c r="DW26" s="630" t="s">
        <v>232</v>
      </c>
      <c r="DX26" s="638"/>
      <c r="DY26" s="638"/>
      <c r="DZ26" s="638"/>
      <c r="EA26" s="638"/>
      <c r="EB26" s="638"/>
      <c r="EC26" s="652"/>
    </row>
    <row r="27" spans="2:133" ht="11.25" customHeight="1" x14ac:dyDescent="0.15">
      <c r="B27" s="624" t="s">
        <v>302</v>
      </c>
      <c r="C27" s="625"/>
      <c r="D27" s="625"/>
      <c r="E27" s="625"/>
      <c r="F27" s="625"/>
      <c r="G27" s="625"/>
      <c r="H27" s="625"/>
      <c r="I27" s="625"/>
      <c r="J27" s="625"/>
      <c r="K27" s="625"/>
      <c r="L27" s="625"/>
      <c r="M27" s="625"/>
      <c r="N27" s="625"/>
      <c r="O27" s="625"/>
      <c r="P27" s="625"/>
      <c r="Q27" s="626"/>
      <c r="R27" s="627">
        <v>17588</v>
      </c>
      <c r="S27" s="628"/>
      <c r="T27" s="628"/>
      <c r="U27" s="628"/>
      <c r="V27" s="628"/>
      <c r="W27" s="628"/>
      <c r="X27" s="628"/>
      <c r="Y27" s="629"/>
      <c r="Z27" s="663">
        <v>0.3</v>
      </c>
      <c r="AA27" s="663"/>
      <c r="AB27" s="663"/>
      <c r="AC27" s="663"/>
      <c r="AD27" s="664" t="s">
        <v>178</v>
      </c>
      <c r="AE27" s="664"/>
      <c r="AF27" s="664"/>
      <c r="AG27" s="664"/>
      <c r="AH27" s="664"/>
      <c r="AI27" s="664"/>
      <c r="AJ27" s="664"/>
      <c r="AK27" s="664"/>
      <c r="AL27" s="630" t="s">
        <v>178</v>
      </c>
      <c r="AM27" s="631"/>
      <c r="AN27" s="631"/>
      <c r="AO27" s="665"/>
      <c r="AP27" s="624" t="s">
        <v>303</v>
      </c>
      <c r="AQ27" s="625"/>
      <c r="AR27" s="625"/>
      <c r="AS27" s="625"/>
      <c r="AT27" s="625"/>
      <c r="AU27" s="625"/>
      <c r="AV27" s="625"/>
      <c r="AW27" s="625"/>
      <c r="AX27" s="625"/>
      <c r="AY27" s="625"/>
      <c r="AZ27" s="625"/>
      <c r="BA27" s="625"/>
      <c r="BB27" s="625"/>
      <c r="BC27" s="625"/>
      <c r="BD27" s="625"/>
      <c r="BE27" s="625"/>
      <c r="BF27" s="626"/>
      <c r="BG27" s="627">
        <v>1213764</v>
      </c>
      <c r="BH27" s="628"/>
      <c r="BI27" s="628"/>
      <c r="BJ27" s="628"/>
      <c r="BK27" s="628"/>
      <c r="BL27" s="628"/>
      <c r="BM27" s="628"/>
      <c r="BN27" s="629"/>
      <c r="BO27" s="663">
        <v>100</v>
      </c>
      <c r="BP27" s="663"/>
      <c r="BQ27" s="663"/>
      <c r="BR27" s="663"/>
      <c r="BS27" s="664" t="s">
        <v>178</v>
      </c>
      <c r="BT27" s="664"/>
      <c r="BU27" s="664"/>
      <c r="BV27" s="664"/>
      <c r="BW27" s="664"/>
      <c r="BX27" s="664"/>
      <c r="BY27" s="664"/>
      <c r="BZ27" s="664"/>
      <c r="CA27" s="664"/>
      <c r="CB27" s="695"/>
      <c r="CD27" s="624" t="s">
        <v>304</v>
      </c>
      <c r="CE27" s="625"/>
      <c r="CF27" s="625"/>
      <c r="CG27" s="625"/>
      <c r="CH27" s="625"/>
      <c r="CI27" s="625"/>
      <c r="CJ27" s="625"/>
      <c r="CK27" s="625"/>
      <c r="CL27" s="625"/>
      <c r="CM27" s="625"/>
      <c r="CN27" s="625"/>
      <c r="CO27" s="625"/>
      <c r="CP27" s="625"/>
      <c r="CQ27" s="626"/>
      <c r="CR27" s="627">
        <v>598484</v>
      </c>
      <c r="CS27" s="636"/>
      <c r="CT27" s="636"/>
      <c r="CU27" s="636"/>
      <c r="CV27" s="636"/>
      <c r="CW27" s="636"/>
      <c r="CX27" s="636"/>
      <c r="CY27" s="637"/>
      <c r="CZ27" s="630">
        <v>9.5</v>
      </c>
      <c r="DA27" s="638"/>
      <c r="DB27" s="638"/>
      <c r="DC27" s="639"/>
      <c r="DD27" s="633">
        <v>194591</v>
      </c>
      <c r="DE27" s="636"/>
      <c r="DF27" s="636"/>
      <c r="DG27" s="636"/>
      <c r="DH27" s="636"/>
      <c r="DI27" s="636"/>
      <c r="DJ27" s="636"/>
      <c r="DK27" s="637"/>
      <c r="DL27" s="633">
        <v>193284</v>
      </c>
      <c r="DM27" s="636"/>
      <c r="DN27" s="636"/>
      <c r="DO27" s="636"/>
      <c r="DP27" s="636"/>
      <c r="DQ27" s="636"/>
      <c r="DR27" s="636"/>
      <c r="DS27" s="636"/>
      <c r="DT27" s="636"/>
      <c r="DU27" s="636"/>
      <c r="DV27" s="637"/>
      <c r="DW27" s="630">
        <v>5.2</v>
      </c>
      <c r="DX27" s="638"/>
      <c r="DY27" s="638"/>
      <c r="DZ27" s="638"/>
      <c r="EA27" s="638"/>
      <c r="EB27" s="638"/>
      <c r="EC27" s="652"/>
    </row>
    <row r="28" spans="2:133" ht="11.25" customHeight="1" x14ac:dyDescent="0.15">
      <c r="B28" s="624" t="s">
        <v>305</v>
      </c>
      <c r="C28" s="625"/>
      <c r="D28" s="625"/>
      <c r="E28" s="625"/>
      <c r="F28" s="625"/>
      <c r="G28" s="625"/>
      <c r="H28" s="625"/>
      <c r="I28" s="625"/>
      <c r="J28" s="625"/>
      <c r="K28" s="625"/>
      <c r="L28" s="625"/>
      <c r="M28" s="625"/>
      <c r="N28" s="625"/>
      <c r="O28" s="625"/>
      <c r="P28" s="625"/>
      <c r="Q28" s="626"/>
      <c r="R28" s="627">
        <v>58192</v>
      </c>
      <c r="S28" s="628"/>
      <c r="T28" s="628"/>
      <c r="U28" s="628"/>
      <c r="V28" s="628"/>
      <c r="W28" s="628"/>
      <c r="X28" s="628"/>
      <c r="Y28" s="629"/>
      <c r="Z28" s="663">
        <v>0.9</v>
      </c>
      <c r="AA28" s="663"/>
      <c r="AB28" s="663"/>
      <c r="AC28" s="663"/>
      <c r="AD28" s="664">
        <v>9318</v>
      </c>
      <c r="AE28" s="664"/>
      <c r="AF28" s="664"/>
      <c r="AG28" s="664"/>
      <c r="AH28" s="664"/>
      <c r="AI28" s="664"/>
      <c r="AJ28" s="664"/>
      <c r="AK28" s="664"/>
      <c r="AL28" s="630">
        <v>0.3</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306</v>
      </c>
      <c r="CE28" s="625"/>
      <c r="CF28" s="625"/>
      <c r="CG28" s="625"/>
      <c r="CH28" s="625"/>
      <c r="CI28" s="625"/>
      <c r="CJ28" s="625"/>
      <c r="CK28" s="625"/>
      <c r="CL28" s="625"/>
      <c r="CM28" s="625"/>
      <c r="CN28" s="625"/>
      <c r="CO28" s="625"/>
      <c r="CP28" s="625"/>
      <c r="CQ28" s="626"/>
      <c r="CR28" s="627">
        <v>543438</v>
      </c>
      <c r="CS28" s="628"/>
      <c r="CT28" s="628"/>
      <c r="CU28" s="628"/>
      <c r="CV28" s="628"/>
      <c r="CW28" s="628"/>
      <c r="CX28" s="628"/>
      <c r="CY28" s="629"/>
      <c r="CZ28" s="630">
        <v>8.6999999999999993</v>
      </c>
      <c r="DA28" s="638"/>
      <c r="DB28" s="638"/>
      <c r="DC28" s="639"/>
      <c r="DD28" s="633">
        <v>543438</v>
      </c>
      <c r="DE28" s="628"/>
      <c r="DF28" s="628"/>
      <c r="DG28" s="628"/>
      <c r="DH28" s="628"/>
      <c r="DI28" s="628"/>
      <c r="DJ28" s="628"/>
      <c r="DK28" s="629"/>
      <c r="DL28" s="633">
        <v>471480</v>
      </c>
      <c r="DM28" s="628"/>
      <c r="DN28" s="628"/>
      <c r="DO28" s="628"/>
      <c r="DP28" s="628"/>
      <c r="DQ28" s="628"/>
      <c r="DR28" s="628"/>
      <c r="DS28" s="628"/>
      <c r="DT28" s="628"/>
      <c r="DU28" s="628"/>
      <c r="DV28" s="629"/>
      <c r="DW28" s="630">
        <v>12.6</v>
      </c>
      <c r="DX28" s="638"/>
      <c r="DY28" s="638"/>
      <c r="DZ28" s="638"/>
      <c r="EA28" s="638"/>
      <c r="EB28" s="638"/>
      <c r="EC28" s="652"/>
    </row>
    <row r="29" spans="2:133" ht="11.25" customHeight="1" x14ac:dyDescent="0.15">
      <c r="B29" s="624" t="s">
        <v>307</v>
      </c>
      <c r="C29" s="625"/>
      <c r="D29" s="625"/>
      <c r="E29" s="625"/>
      <c r="F29" s="625"/>
      <c r="G29" s="625"/>
      <c r="H29" s="625"/>
      <c r="I29" s="625"/>
      <c r="J29" s="625"/>
      <c r="K29" s="625"/>
      <c r="L29" s="625"/>
      <c r="M29" s="625"/>
      <c r="N29" s="625"/>
      <c r="O29" s="625"/>
      <c r="P29" s="625"/>
      <c r="Q29" s="626"/>
      <c r="R29" s="627">
        <v>14200</v>
      </c>
      <c r="S29" s="628"/>
      <c r="T29" s="628"/>
      <c r="U29" s="628"/>
      <c r="V29" s="628"/>
      <c r="W29" s="628"/>
      <c r="X29" s="628"/>
      <c r="Y29" s="629"/>
      <c r="Z29" s="663">
        <v>0.2</v>
      </c>
      <c r="AA29" s="663"/>
      <c r="AB29" s="663"/>
      <c r="AC29" s="663"/>
      <c r="AD29" s="664" t="s">
        <v>178</v>
      </c>
      <c r="AE29" s="664"/>
      <c r="AF29" s="664"/>
      <c r="AG29" s="664"/>
      <c r="AH29" s="664"/>
      <c r="AI29" s="664"/>
      <c r="AJ29" s="664"/>
      <c r="AK29" s="664"/>
      <c r="AL29" s="630" t="s">
        <v>178</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308</v>
      </c>
      <c r="CE29" s="641"/>
      <c r="CF29" s="624" t="s">
        <v>309</v>
      </c>
      <c r="CG29" s="625"/>
      <c r="CH29" s="625"/>
      <c r="CI29" s="625"/>
      <c r="CJ29" s="625"/>
      <c r="CK29" s="625"/>
      <c r="CL29" s="625"/>
      <c r="CM29" s="625"/>
      <c r="CN29" s="625"/>
      <c r="CO29" s="625"/>
      <c r="CP29" s="625"/>
      <c r="CQ29" s="626"/>
      <c r="CR29" s="627">
        <v>542726</v>
      </c>
      <c r="CS29" s="636"/>
      <c r="CT29" s="636"/>
      <c r="CU29" s="636"/>
      <c r="CV29" s="636"/>
      <c r="CW29" s="636"/>
      <c r="CX29" s="636"/>
      <c r="CY29" s="637"/>
      <c r="CZ29" s="630">
        <v>8.6</v>
      </c>
      <c r="DA29" s="638"/>
      <c r="DB29" s="638"/>
      <c r="DC29" s="639"/>
      <c r="DD29" s="633">
        <v>542726</v>
      </c>
      <c r="DE29" s="636"/>
      <c r="DF29" s="636"/>
      <c r="DG29" s="636"/>
      <c r="DH29" s="636"/>
      <c r="DI29" s="636"/>
      <c r="DJ29" s="636"/>
      <c r="DK29" s="637"/>
      <c r="DL29" s="633">
        <v>470768</v>
      </c>
      <c r="DM29" s="636"/>
      <c r="DN29" s="636"/>
      <c r="DO29" s="636"/>
      <c r="DP29" s="636"/>
      <c r="DQ29" s="636"/>
      <c r="DR29" s="636"/>
      <c r="DS29" s="636"/>
      <c r="DT29" s="636"/>
      <c r="DU29" s="636"/>
      <c r="DV29" s="637"/>
      <c r="DW29" s="630">
        <v>12.6</v>
      </c>
      <c r="DX29" s="638"/>
      <c r="DY29" s="638"/>
      <c r="DZ29" s="638"/>
      <c r="EA29" s="638"/>
      <c r="EB29" s="638"/>
      <c r="EC29" s="652"/>
    </row>
    <row r="30" spans="2:133" ht="11.25" customHeight="1" x14ac:dyDescent="0.15">
      <c r="B30" s="624" t="s">
        <v>310</v>
      </c>
      <c r="C30" s="625"/>
      <c r="D30" s="625"/>
      <c r="E30" s="625"/>
      <c r="F30" s="625"/>
      <c r="G30" s="625"/>
      <c r="H30" s="625"/>
      <c r="I30" s="625"/>
      <c r="J30" s="625"/>
      <c r="K30" s="625"/>
      <c r="L30" s="625"/>
      <c r="M30" s="625"/>
      <c r="N30" s="625"/>
      <c r="O30" s="625"/>
      <c r="P30" s="625"/>
      <c r="Q30" s="626"/>
      <c r="R30" s="627">
        <v>809346</v>
      </c>
      <c r="S30" s="628"/>
      <c r="T30" s="628"/>
      <c r="U30" s="628"/>
      <c r="V30" s="628"/>
      <c r="W30" s="628"/>
      <c r="X30" s="628"/>
      <c r="Y30" s="629"/>
      <c r="Z30" s="663">
        <v>12.4</v>
      </c>
      <c r="AA30" s="663"/>
      <c r="AB30" s="663"/>
      <c r="AC30" s="663"/>
      <c r="AD30" s="664" t="s">
        <v>178</v>
      </c>
      <c r="AE30" s="664"/>
      <c r="AF30" s="664"/>
      <c r="AG30" s="664"/>
      <c r="AH30" s="664"/>
      <c r="AI30" s="664"/>
      <c r="AJ30" s="664"/>
      <c r="AK30" s="664"/>
      <c r="AL30" s="630" t="s">
        <v>178</v>
      </c>
      <c r="AM30" s="631"/>
      <c r="AN30" s="631"/>
      <c r="AO30" s="665"/>
      <c r="AP30" s="679" t="s">
        <v>226</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24" t="s">
        <v>313</v>
      </c>
      <c r="CG30" s="625"/>
      <c r="CH30" s="625"/>
      <c r="CI30" s="625"/>
      <c r="CJ30" s="625"/>
      <c r="CK30" s="625"/>
      <c r="CL30" s="625"/>
      <c r="CM30" s="625"/>
      <c r="CN30" s="625"/>
      <c r="CO30" s="625"/>
      <c r="CP30" s="625"/>
      <c r="CQ30" s="626"/>
      <c r="CR30" s="627">
        <v>522506</v>
      </c>
      <c r="CS30" s="628"/>
      <c r="CT30" s="628"/>
      <c r="CU30" s="628"/>
      <c r="CV30" s="628"/>
      <c r="CW30" s="628"/>
      <c r="CX30" s="628"/>
      <c r="CY30" s="629"/>
      <c r="CZ30" s="630">
        <v>8.3000000000000007</v>
      </c>
      <c r="DA30" s="638"/>
      <c r="DB30" s="638"/>
      <c r="DC30" s="639"/>
      <c r="DD30" s="633">
        <v>522506</v>
      </c>
      <c r="DE30" s="628"/>
      <c r="DF30" s="628"/>
      <c r="DG30" s="628"/>
      <c r="DH30" s="628"/>
      <c r="DI30" s="628"/>
      <c r="DJ30" s="628"/>
      <c r="DK30" s="629"/>
      <c r="DL30" s="633">
        <v>450548</v>
      </c>
      <c r="DM30" s="628"/>
      <c r="DN30" s="628"/>
      <c r="DO30" s="628"/>
      <c r="DP30" s="628"/>
      <c r="DQ30" s="628"/>
      <c r="DR30" s="628"/>
      <c r="DS30" s="628"/>
      <c r="DT30" s="628"/>
      <c r="DU30" s="628"/>
      <c r="DV30" s="629"/>
      <c r="DW30" s="630">
        <v>12.1</v>
      </c>
      <c r="DX30" s="638"/>
      <c r="DY30" s="638"/>
      <c r="DZ30" s="638"/>
      <c r="EA30" s="638"/>
      <c r="EB30" s="638"/>
      <c r="EC30" s="652"/>
    </row>
    <row r="31" spans="2:133" ht="11.25" customHeight="1" x14ac:dyDescent="0.15">
      <c r="B31" s="696" t="s">
        <v>314</v>
      </c>
      <c r="C31" s="697"/>
      <c r="D31" s="697"/>
      <c r="E31" s="697"/>
      <c r="F31" s="697"/>
      <c r="G31" s="697"/>
      <c r="H31" s="697"/>
      <c r="I31" s="697"/>
      <c r="J31" s="697"/>
      <c r="K31" s="697"/>
      <c r="L31" s="697"/>
      <c r="M31" s="697"/>
      <c r="N31" s="697"/>
      <c r="O31" s="697"/>
      <c r="P31" s="697"/>
      <c r="Q31" s="698"/>
      <c r="R31" s="627" t="s">
        <v>178</v>
      </c>
      <c r="S31" s="628"/>
      <c r="T31" s="628"/>
      <c r="U31" s="628"/>
      <c r="V31" s="628"/>
      <c r="W31" s="628"/>
      <c r="X31" s="628"/>
      <c r="Y31" s="629"/>
      <c r="Z31" s="663" t="s">
        <v>178</v>
      </c>
      <c r="AA31" s="663"/>
      <c r="AB31" s="663"/>
      <c r="AC31" s="663"/>
      <c r="AD31" s="664" t="s">
        <v>232</v>
      </c>
      <c r="AE31" s="664"/>
      <c r="AF31" s="664"/>
      <c r="AG31" s="664"/>
      <c r="AH31" s="664"/>
      <c r="AI31" s="664"/>
      <c r="AJ31" s="664"/>
      <c r="AK31" s="664"/>
      <c r="AL31" s="630" t="s">
        <v>178</v>
      </c>
      <c r="AM31" s="631"/>
      <c r="AN31" s="631"/>
      <c r="AO31" s="665"/>
      <c r="AP31" s="688" t="s">
        <v>315</v>
      </c>
      <c r="AQ31" s="689"/>
      <c r="AR31" s="689"/>
      <c r="AS31" s="689"/>
      <c r="AT31" s="690" t="s">
        <v>316</v>
      </c>
      <c r="AU31" s="201"/>
      <c r="AV31" s="201"/>
      <c r="AW31" s="201"/>
      <c r="AX31" s="676" t="s">
        <v>191</v>
      </c>
      <c r="AY31" s="677"/>
      <c r="AZ31" s="677"/>
      <c r="BA31" s="677"/>
      <c r="BB31" s="677"/>
      <c r="BC31" s="677"/>
      <c r="BD31" s="677"/>
      <c r="BE31" s="677"/>
      <c r="BF31" s="678"/>
      <c r="BG31" s="684">
        <v>99.5</v>
      </c>
      <c r="BH31" s="685"/>
      <c r="BI31" s="685"/>
      <c r="BJ31" s="685"/>
      <c r="BK31" s="685"/>
      <c r="BL31" s="685"/>
      <c r="BM31" s="686">
        <v>99.1</v>
      </c>
      <c r="BN31" s="685"/>
      <c r="BO31" s="685"/>
      <c r="BP31" s="685"/>
      <c r="BQ31" s="687"/>
      <c r="BR31" s="684">
        <v>99.6</v>
      </c>
      <c r="BS31" s="685"/>
      <c r="BT31" s="685"/>
      <c r="BU31" s="685"/>
      <c r="BV31" s="685"/>
      <c r="BW31" s="685"/>
      <c r="BX31" s="686">
        <v>98.9</v>
      </c>
      <c r="BY31" s="685"/>
      <c r="BZ31" s="685"/>
      <c r="CA31" s="685"/>
      <c r="CB31" s="687"/>
      <c r="CD31" s="642"/>
      <c r="CE31" s="643"/>
      <c r="CF31" s="624" t="s">
        <v>317</v>
      </c>
      <c r="CG31" s="625"/>
      <c r="CH31" s="625"/>
      <c r="CI31" s="625"/>
      <c r="CJ31" s="625"/>
      <c r="CK31" s="625"/>
      <c r="CL31" s="625"/>
      <c r="CM31" s="625"/>
      <c r="CN31" s="625"/>
      <c r="CO31" s="625"/>
      <c r="CP31" s="625"/>
      <c r="CQ31" s="626"/>
      <c r="CR31" s="627">
        <v>20220</v>
      </c>
      <c r="CS31" s="636"/>
      <c r="CT31" s="636"/>
      <c r="CU31" s="636"/>
      <c r="CV31" s="636"/>
      <c r="CW31" s="636"/>
      <c r="CX31" s="636"/>
      <c r="CY31" s="637"/>
      <c r="CZ31" s="630">
        <v>0.3</v>
      </c>
      <c r="DA31" s="638"/>
      <c r="DB31" s="638"/>
      <c r="DC31" s="639"/>
      <c r="DD31" s="633">
        <v>20220</v>
      </c>
      <c r="DE31" s="636"/>
      <c r="DF31" s="636"/>
      <c r="DG31" s="636"/>
      <c r="DH31" s="636"/>
      <c r="DI31" s="636"/>
      <c r="DJ31" s="636"/>
      <c r="DK31" s="637"/>
      <c r="DL31" s="633">
        <v>20220</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15">
      <c r="B32" s="624" t="s">
        <v>318</v>
      </c>
      <c r="C32" s="625"/>
      <c r="D32" s="625"/>
      <c r="E32" s="625"/>
      <c r="F32" s="625"/>
      <c r="G32" s="625"/>
      <c r="H32" s="625"/>
      <c r="I32" s="625"/>
      <c r="J32" s="625"/>
      <c r="K32" s="625"/>
      <c r="L32" s="625"/>
      <c r="M32" s="625"/>
      <c r="N32" s="625"/>
      <c r="O32" s="625"/>
      <c r="P32" s="625"/>
      <c r="Q32" s="626"/>
      <c r="R32" s="627">
        <v>404367</v>
      </c>
      <c r="S32" s="628"/>
      <c r="T32" s="628"/>
      <c r="U32" s="628"/>
      <c r="V32" s="628"/>
      <c r="W32" s="628"/>
      <c r="X32" s="628"/>
      <c r="Y32" s="629"/>
      <c r="Z32" s="663">
        <v>6.2</v>
      </c>
      <c r="AA32" s="663"/>
      <c r="AB32" s="663"/>
      <c r="AC32" s="663"/>
      <c r="AD32" s="664" t="s">
        <v>178</v>
      </c>
      <c r="AE32" s="664"/>
      <c r="AF32" s="664"/>
      <c r="AG32" s="664"/>
      <c r="AH32" s="664"/>
      <c r="AI32" s="664"/>
      <c r="AJ32" s="664"/>
      <c r="AK32" s="664"/>
      <c r="AL32" s="630" t="s">
        <v>178</v>
      </c>
      <c r="AM32" s="631"/>
      <c r="AN32" s="631"/>
      <c r="AO32" s="665"/>
      <c r="AP32" s="666"/>
      <c r="AQ32" s="667"/>
      <c r="AR32" s="667"/>
      <c r="AS32" s="667"/>
      <c r="AT32" s="691"/>
      <c r="AU32" s="197" t="s">
        <v>319</v>
      </c>
      <c r="AX32" s="624" t="s">
        <v>320</v>
      </c>
      <c r="AY32" s="625"/>
      <c r="AZ32" s="625"/>
      <c r="BA32" s="625"/>
      <c r="BB32" s="625"/>
      <c r="BC32" s="625"/>
      <c r="BD32" s="625"/>
      <c r="BE32" s="625"/>
      <c r="BF32" s="626"/>
      <c r="BG32" s="683">
        <v>99.5</v>
      </c>
      <c r="BH32" s="636"/>
      <c r="BI32" s="636"/>
      <c r="BJ32" s="636"/>
      <c r="BK32" s="636"/>
      <c r="BL32" s="636"/>
      <c r="BM32" s="631">
        <v>98.8</v>
      </c>
      <c r="BN32" s="636"/>
      <c r="BO32" s="636"/>
      <c r="BP32" s="636"/>
      <c r="BQ32" s="661"/>
      <c r="BR32" s="683">
        <v>99.5</v>
      </c>
      <c r="BS32" s="636"/>
      <c r="BT32" s="636"/>
      <c r="BU32" s="636"/>
      <c r="BV32" s="636"/>
      <c r="BW32" s="636"/>
      <c r="BX32" s="631">
        <v>98.9</v>
      </c>
      <c r="BY32" s="636"/>
      <c r="BZ32" s="636"/>
      <c r="CA32" s="636"/>
      <c r="CB32" s="661"/>
      <c r="CD32" s="644"/>
      <c r="CE32" s="645"/>
      <c r="CF32" s="624" t="s">
        <v>321</v>
      </c>
      <c r="CG32" s="625"/>
      <c r="CH32" s="625"/>
      <c r="CI32" s="625"/>
      <c r="CJ32" s="625"/>
      <c r="CK32" s="625"/>
      <c r="CL32" s="625"/>
      <c r="CM32" s="625"/>
      <c r="CN32" s="625"/>
      <c r="CO32" s="625"/>
      <c r="CP32" s="625"/>
      <c r="CQ32" s="626"/>
      <c r="CR32" s="627">
        <v>712</v>
      </c>
      <c r="CS32" s="628"/>
      <c r="CT32" s="628"/>
      <c r="CU32" s="628"/>
      <c r="CV32" s="628"/>
      <c r="CW32" s="628"/>
      <c r="CX32" s="628"/>
      <c r="CY32" s="629"/>
      <c r="CZ32" s="630">
        <v>0</v>
      </c>
      <c r="DA32" s="638"/>
      <c r="DB32" s="638"/>
      <c r="DC32" s="639"/>
      <c r="DD32" s="633">
        <v>712</v>
      </c>
      <c r="DE32" s="628"/>
      <c r="DF32" s="628"/>
      <c r="DG32" s="628"/>
      <c r="DH32" s="628"/>
      <c r="DI32" s="628"/>
      <c r="DJ32" s="628"/>
      <c r="DK32" s="629"/>
      <c r="DL32" s="633">
        <v>712</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322</v>
      </c>
      <c r="C33" s="625"/>
      <c r="D33" s="625"/>
      <c r="E33" s="625"/>
      <c r="F33" s="625"/>
      <c r="G33" s="625"/>
      <c r="H33" s="625"/>
      <c r="I33" s="625"/>
      <c r="J33" s="625"/>
      <c r="K33" s="625"/>
      <c r="L33" s="625"/>
      <c r="M33" s="625"/>
      <c r="N33" s="625"/>
      <c r="O33" s="625"/>
      <c r="P33" s="625"/>
      <c r="Q33" s="626"/>
      <c r="R33" s="627">
        <v>10722</v>
      </c>
      <c r="S33" s="628"/>
      <c r="T33" s="628"/>
      <c r="U33" s="628"/>
      <c r="V33" s="628"/>
      <c r="W33" s="628"/>
      <c r="X33" s="628"/>
      <c r="Y33" s="629"/>
      <c r="Z33" s="663">
        <v>0.2</v>
      </c>
      <c r="AA33" s="663"/>
      <c r="AB33" s="663"/>
      <c r="AC33" s="663"/>
      <c r="AD33" s="664">
        <v>1949</v>
      </c>
      <c r="AE33" s="664"/>
      <c r="AF33" s="664"/>
      <c r="AG33" s="664"/>
      <c r="AH33" s="664"/>
      <c r="AI33" s="664"/>
      <c r="AJ33" s="664"/>
      <c r="AK33" s="664"/>
      <c r="AL33" s="630">
        <v>0.1</v>
      </c>
      <c r="AM33" s="631"/>
      <c r="AN33" s="631"/>
      <c r="AO33" s="665"/>
      <c r="AP33" s="668"/>
      <c r="AQ33" s="669"/>
      <c r="AR33" s="669"/>
      <c r="AS33" s="669"/>
      <c r="AT33" s="692"/>
      <c r="AU33" s="202"/>
      <c r="AV33" s="202"/>
      <c r="AW33" s="202"/>
      <c r="AX33" s="608" t="s">
        <v>323</v>
      </c>
      <c r="AY33" s="609"/>
      <c r="AZ33" s="609"/>
      <c r="BA33" s="609"/>
      <c r="BB33" s="609"/>
      <c r="BC33" s="609"/>
      <c r="BD33" s="609"/>
      <c r="BE33" s="609"/>
      <c r="BF33" s="610"/>
      <c r="BG33" s="682">
        <v>99.5</v>
      </c>
      <c r="BH33" s="612"/>
      <c r="BI33" s="612"/>
      <c r="BJ33" s="612"/>
      <c r="BK33" s="612"/>
      <c r="BL33" s="612"/>
      <c r="BM33" s="656">
        <v>99.1</v>
      </c>
      <c r="BN33" s="612"/>
      <c r="BO33" s="612"/>
      <c r="BP33" s="612"/>
      <c r="BQ33" s="650"/>
      <c r="BR33" s="682">
        <v>99.6</v>
      </c>
      <c r="BS33" s="612"/>
      <c r="BT33" s="612"/>
      <c r="BU33" s="612"/>
      <c r="BV33" s="612"/>
      <c r="BW33" s="612"/>
      <c r="BX33" s="656">
        <v>98.6</v>
      </c>
      <c r="BY33" s="612"/>
      <c r="BZ33" s="612"/>
      <c r="CA33" s="612"/>
      <c r="CB33" s="650"/>
      <c r="CD33" s="624" t="s">
        <v>324</v>
      </c>
      <c r="CE33" s="625"/>
      <c r="CF33" s="625"/>
      <c r="CG33" s="625"/>
      <c r="CH33" s="625"/>
      <c r="CI33" s="625"/>
      <c r="CJ33" s="625"/>
      <c r="CK33" s="625"/>
      <c r="CL33" s="625"/>
      <c r="CM33" s="625"/>
      <c r="CN33" s="625"/>
      <c r="CO33" s="625"/>
      <c r="CP33" s="625"/>
      <c r="CQ33" s="626"/>
      <c r="CR33" s="627">
        <v>2938384</v>
      </c>
      <c r="CS33" s="636"/>
      <c r="CT33" s="636"/>
      <c r="CU33" s="636"/>
      <c r="CV33" s="636"/>
      <c r="CW33" s="636"/>
      <c r="CX33" s="636"/>
      <c r="CY33" s="637"/>
      <c r="CZ33" s="630">
        <v>46.8</v>
      </c>
      <c r="DA33" s="638"/>
      <c r="DB33" s="638"/>
      <c r="DC33" s="639"/>
      <c r="DD33" s="633">
        <v>2235038</v>
      </c>
      <c r="DE33" s="636"/>
      <c r="DF33" s="636"/>
      <c r="DG33" s="636"/>
      <c r="DH33" s="636"/>
      <c r="DI33" s="636"/>
      <c r="DJ33" s="636"/>
      <c r="DK33" s="637"/>
      <c r="DL33" s="633">
        <v>1255040</v>
      </c>
      <c r="DM33" s="636"/>
      <c r="DN33" s="636"/>
      <c r="DO33" s="636"/>
      <c r="DP33" s="636"/>
      <c r="DQ33" s="636"/>
      <c r="DR33" s="636"/>
      <c r="DS33" s="636"/>
      <c r="DT33" s="636"/>
      <c r="DU33" s="636"/>
      <c r="DV33" s="637"/>
      <c r="DW33" s="630">
        <v>33.6</v>
      </c>
      <c r="DX33" s="638"/>
      <c r="DY33" s="638"/>
      <c r="DZ33" s="638"/>
      <c r="EA33" s="638"/>
      <c r="EB33" s="638"/>
      <c r="EC33" s="652"/>
    </row>
    <row r="34" spans="2:133" ht="11.25" customHeight="1" x14ac:dyDescent="0.15">
      <c r="B34" s="624" t="s">
        <v>325</v>
      </c>
      <c r="C34" s="625"/>
      <c r="D34" s="625"/>
      <c r="E34" s="625"/>
      <c r="F34" s="625"/>
      <c r="G34" s="625"/>
      <c r="H34" s="625"/>
      <c r="I34" s="625"/>
      <c r="J34" s="625"/>
      <c r="K34" s="625"/>
      <c r="L34" s="625"/>
      <c r="M34" s="625"/>
      <c r="N34" s="625"/>
      <c r="O34" s="625"/>
      <c r="P34" s="625"/>
      <c r="Q34" s="626"/>
      <c r="R34" s="627">
        <v>68588</v>
      </c>
      <c r="S34" s="628"/>
      <c r="T34" s="628"/>
      <c r="U34" s="628"/>
      <c r="V34" s="628"/>
      <c r="W34" s="628"/>
      <c r="X34" s="628"/>
      <c r="Y34" s="629"/>
      <c r="Z34" s="663">
        <v>1</v>
      </c>
      <c r="AA34" s="663"/>
      <c r="AB34" s="663"/>
      <c r="AC34" s="663"/>
      <c r="AD34" s="664" t="s">
        <v>178</v>
      </c>
      <c r="AE34" s="664"/>
      <c r="AF34" s="664"/>
      <c r="AG34" s="664"/>
      <c r="AH34" s="664"/>
      <c r="AI34" s="664"/>
      <c r="AJ34" s="664"/>
      <c r="AK34" s="664"/>
      <c r="AL34" s="630" t="s">
        <v>232</v>
      </c>
      <c r="AM34" s="631"/>
      <c r="AN34" s="631"/>
      <c r="AO34" s="665"/>
      <c r="AP34" s="203"/>
      <c r="AQ34" s="204"/>
      <c r="AS34" s="201"/>
      <c r="AT34" s="201"/>
      <c r="AU34" s="201"/>
      <c r="AV34" s="201"/>
      <c r="AW34" s="201"/>
      <c r="AX34" s="201"/>
      <c r="AY34" s="201"/>
      <c r="AZ34" s="201"/>
      <c r="BA34" s="201"/>
      <c r="BB34" s="201"/>
      <c r="BC34" s="201"/>
      <c r="BD34" s="201"/>
      <c r="BE34" s="201"/>
      <c r="BF34" s="201"/>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D34" s="624" t="s">
        <v>326</v>
      </c>
      <c r="CE34" s="625"/>
      <c r="CF34" s="625"/>
      <c r="CG34" s="625"/>
      <c r="CH34" s="625"/>
      <c r="CI34" s="625"/>
      <c r="CJ34" s="625"/>
      <c r="CK34" s="625"/>
      <c r="CL34" s="625"/>
      <c r="CM34" s="625"/>
      <c r="CN34" s="625"/>
      <c r="CO34" s="625"/>
      <c r="CP34" s="625"/>
      <c r="CQ34" s="626"/>
      <c r="CR34" s="627">
        <v>633503</v>
      </c>
      <c r="CS34" s="628"/>
      <c r="CT34" s="628"/>
      <c r="CU34" s="628"/>
      <c r="CV34" s="628"/>
      <c r="CW34" s="628"/>
      <c r="CX34" s="628"/>
      <c r="CY34" s="629"/>
      <c r="CZ34" s="630">
        <v>10.1</v>
      </c>
      <c r="DA34" s="638"/>
      <c r="DB34" s="638"/>
      <c r="DC34" s="639"/>
      <c r="DD34" s="633">
        <v>468086</v>
      </c>
      <c r="DE34" s="628"/>
      <c r="DF34" s="628"/>
      <c r="DG34" s="628"/>
      <c r="DH34" s="628"/>
      <c r="DI34" s="628"/>
      <c r="DJ34" s="628"/>
      <c r="DK34" s="629"/>
      <c r="DL34" s="633">
        <v>331753</v>
      </c>
      <c r="DM34" s="628"/>
      <c r="DN34" s="628"/>
      <c r="DO34" s="628"/>
      <c r="DP34" s="628"/>
      <c r="DQ34" s="628"/>
      <c r="DR34" s="628"/>
      <c r="DS34" s="628"/>
      <c r="DT34" s="628"/>
      <c r="DU34" s="628"/>
      <c r="DV34" s="629"/>
      <c r="DW34" s="630">
        <v>8.9</v>
      </c>
      <c r="DX34" s="638"/>
      <c r="DY34" s="638"/>
      <c r="DZ34" s="638"/>
      <c r="EA34" s="638"/>
      <c r="EB34" s="638"/>
      <c r="EC34" s="652"/>
    </row>
    <row r="35" spans="2:133" ht="11.25" customHeight="1" x14ac:dyDescent="0.15">
      <c r="B35" s="624" t="s">
        <v>327</v>
      </c>
      <c r="C35" s="625"/>
      <c r="D35" s="625"/>
      <c r="E35" s="625"/>
      <c r="F35" s="625"/>
      <c r="G35" s="625"/>
      <c r="H35" s="625"/>
      <c r="I35" s="625"/>
      <c r="J35" s="625"/>
      <c r="K35" s="625"/>
      <c r="L35" s="625"/>
      <c r="M35" s="625"/>
      <c r="N35" s="625"/>
      <c r="O35" s="625"/>
      <c r="P35" s="625"/>
      <c r="Q35" s="626"/>
      <c r="R35" s="627">
        <v>297245</v>
      </c>
      <c r="S35" s="628"/>
      <c r="T35" s="628"/>
      <c r="U35" s="628"/>
      <c r="V35" s="628"/>
      <c r="W35" s="628"/>
      <c r="X35" s="628"/>
      <c r="Y35" s="629"/>
      <c r="Z35" s="663">
        <v>4.5</v>
      </c>
      <c r="AA35" s="663"/>
      <c r="AB35" s="663"/>
      <c r="AC35" s="663"/>
      <c r="AD35" s="664" t="s">
        <v>178</v>
      </c>
      <c r="AE35" s="664"/>
      <c r="AF35" s="664"/>
      <c r="AG35" s="664"/>
      <c r="AH35" s="664"/>
      <c r="AI35" s="664"/>
      <c r="AJ35" s="664"/>
      <c r="AK35" s="664"/>
      <c r="AL35" s="630" t="s">
        <v>232</v>
      </c>
      <c r="AM35" s="631"/>
      <c r="AN35" s="631"/>
      <c r="AO35" s="665"/>
      <c r="AP35" s="205"/>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330</v>
      </c>
      <c r="CE35" s="625"/>
      <c r="CF35" s="625"/>
      <c r="CG35" s="625"/>
      <c r="CH35" s="625"/>
      <c r="CI35" s="625"/>
      <c r="CJ35" s="625"/>
      <c r="CK35" s="625"/>
      <c r="CL35" s="625"/>
      <c r="CM35" s="625"/>
      <c r="CN35" s="625"/>
      <c r="CO35" s="625"/>
      <c r="CP35" s="625"/>
      <c r="CQ35" s="626"/>
      <c r="CR35" s="627">
        <v>88987</v>
      </c>
      <c r="CS35" s="636"/>
      <c r="CT35" s="636"/>
      <c r="CU35" s="636"/>
      <c r="CV35" s="636"/>
      <c r="CW35" s="636"/>
      <c r="CX35" s="636"/>
      <c r="CY35" s="637"/>
      <c r="CZ35" s="630">
        <v>1.4</v>
      </c>
      <c r="DA35" s="638"/>
      <c r="DB35" s="638"/>
      <c r="DC35" s="639"/>
      <c r="DD35" s="633">
        <v>87094</v>
      </c>
      <c r="DE35" s="636"/>
      <c r="DF35" s="636"/>
      <c r="DG35" s="636"/>
      <c r="DH35" s="636"/>
      <c r="DI35" s="636"/>
      <c r="DJ35" s="636"/>
      <c r="DK35" s="637"/>
      <c r="DL35" s="633">
        <v>87088</v>
      </c>
      <c r="DM35" s="636"/>
      <c r="DN35" s="636"/>
      <c r="DO35" s="636"/>
      <c r="DP35" s="636"/>
      <c r="DQ35" s="636"/>
      <c r="DR35" s="636"/>
      <c r="DS35" s="636"/>
      <c r="DT35" s="636"/>
      <c r="DU35" s="636"/>
      <c r="DV35" s="637"/>
      <c r="DW35" s="630">
        <v>2.2999999999999998</v>
      </c>
      <c r="DX35" s="638"/>
      <c r="DY35" s="638"/>
      <c r="DZ35" s="638"/>
      <c r="EA35" s="638"/>
      <c r="EB35" s="638"/>
      <c r="EC35" s="652"/>
    </row>
    <row r="36" spans="2:133" ht="11.25" customHeight="1" x14ac:dyDescent="0.15">
      <c r="B36" s="624" t="s">
        <v>331</v>
      </c>
      <c r="C36" s="625"/>
      <c r="D36" s="625"/>
      <c r="E36" s="625"/>
      <c r="F36" s="625"/>
      <c r="G36" s="625"/>
      <c r="H36" s="625"/>
      <c r="I36" s="625"/>
      <c r="J36" s="625"/>
      <c r="K36" s="625"/>
      <c r="L36" s="625"/>
      <c r="M36" s="625"/>
      <c r="N36" s="625"/>
      <c r="O36" s="625"/>
      <c r="P36" s="625"/>
      <c r="Q36" s="626"/>
      <c r="R36" s="627">
        <v>278130</v>
      </c>
      <c r="S36" s="628"/>
      <c r="T36" s="628"/>
      <c r="U36" s="628"/>
      <c r="V36" s="628"/>
      <c r="W36" s="628"/>
      <c r="X36" s="628"/>
      <c r="Y36" s="629"/>
      <c r="Z36" s="663">
        <v>4.3</v>
      </c>
      <c r="AA36" s="663"/>
      <c r="AB36" s="663"/>
      <c r="AC36" s="663"/>
      <c r="AD36" s="664" t="s">
        <v>140</v>
      </c>
      <c r="AE36" s="664"/>
      <c r="AF36" s="664"/>
      <c r="AG36" s="664"/>
      <c r="AH36" s="664"/>
      <c r="AI36" s="664"/>
      <c r="AJ36" s="664"/>
      <c r="AK36" s="664"/>
      <c r="AL36" s="630" t="s">
        <v>178</v>
      </c>
      <c r="AM36" s="631"/>
      <c r="AN36" s="631"/>
      <c r="AO36" s="665"/>
      <c r="AP36" s="205"/>
      <c r="AQ36" s="670" t="s">
        <v>332</v>
      </c>
      <c r="AR36" s="671"/>
      <c r="AS36" s="671"/>
      <c r="AT36" s="671"/>
      <c r="AU36" s="671"/>
      <c r="AV36" s="671"/>
      <c r="AW36" s="671"/>
      <c r="AX36" s="671"/>
      <c r="AY36" s="672"/>
      <c r="AZ36" s="673">
        <v>742964</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21452</v>
      </c>
      <c r="BW36" s="674"/>
      <c r="BX36" s="674"/>
      <c r="BY36" s="674"/>
      <c r="BZ36" s="674"/>
      <c r="CA36" s="674"/>
      <c r="CB36" s="675"/>
      <c r="CD36" s="624" t="s">
        <v>334</v>
      </c>
      <c r="CE36" s="625"/>
      <c r="CF36" s="625"/>
      <c r="CG36" s="625"/>
      <c r="CH36" s="625"/>
      <c r="CI36" s="625"/>
      <c r="CJ36" s="625"/>
      <c r="CK36" s="625"/>
      <c r="CL36" s="625"/>
      <c r="CM36" s="625"/>
      <c r="CN36" s="625"/>
      <c r="CO36" s="625"/>
      <c r="CP36" s="625"/>
      <c r="CQ36" s="626"/>
      <c r="CR36" s="627">
        <v>1311462</v>
      </c>
      <c r="CS36" s="628"/>
      <c r="CT36" s="628"/>
      <c r="CU36" s="628"/>
      <c r="CV36" s="628"/>
      <c r="CW36" s="628"/>
      <c r="CX36" s="628"/>
      <c r="CY36" s="629"/>
      <c r="CZ36" s="630">
        <v>20.9</v>
      </c>
      <c r="DA36" s="638"/>
      <c r="DB36" s="638"/>
      <c r="DC36" s="639"/>
      <c r="DD36" s="633">
        <v>1102915</v>
      </c>
      <c r="DE36" s="628"/>
      <c r="DF36" s="628"/>
      <c r="DG36" s="628"/>
      <c r="DH36" s="628"/>
      <c r="DI36" s="628"/>
      <c r="DJ36" s="628"/>
      <c r="DK36" s="629"/>
      <c r="DL36" s="633">
        <v>567721</v>
      </c>
      <c r="DM36" s="628"/>
      <c r="DN36" s="628"/>
      <c r="DO36" s="628"/>
      <c r="DP36" s="628"/>
      <c r="DQ36" s="628"/>
      <c r="DR36" s="628"/>
      <c r="DS36" s="628"/>
      <c r="DT36" s="628"/>
      <c r="DU36" s="628"/>
      <c r="DV36" s="629"/>
      <c r="DW36" s="630">
        <v>15.2</v>
      </c>
      <c r="DX36" s="638"/>
      <c r="DY36" s="638"/>
      <c r="DZ36" s="638"/>
      <c r="EA36" s="638"/>
      <c r="EB36" s="638"/>
      <c r="EC36" s="652"/>
    </row>
    <row r="37" spans="2:133" ht="11.25" customHeight="1" x14ac:dyDescent="0.15">
      <c r="B37" s="624" t="s">
        <v>335</v>
      </c>
      <c r="C37" s="625"/>
      <c r="D37" s="625"/>
      <c r="E37" s="625"/>
      <c r="F37" s="625"/>
      <c r="G37" s="625"/>
      <c r="H37" s="625"/>
      <c r="I37" s="625"/>
      <c r="J37" s="625"/>
      <c r="K37" s="625"/>
      <c r="L37" s="625"/>
      <c r="M37" s="625"/>
      <c r="N37" s="625"/>
      <c r="O37" s="625"/>
      <c r="P37" s="625"/>
      <c r="Q37" s="626"/>
      <c r="R37" s="627">
        <v>359477</v>
      </c>
      <c r="S37" s="628"/>
      <c r="T37" s="628"/>
      <c r="U37" s="628"/>
      <c r="V37" s="628"/>
      <c r="W37" s="628"/>
      <c r="X37" s="628"/>
      <c r="Y37" s="629"/>
      <c r="Z37" s="663">
        <v>5.5</v>
      </c>
      <c r="AA37" s="663"/>
      <c r="AB37" s="663"/>
      <c r="AC37" s="663"/>
      <c r="AD37" s="664">
        <v>332</v>
      </c>
      <c r="AE37" s="664"/>
      <c r="AF37" s="664"/>
      <c r="AG37" s="664"/>
      <c r="AH37" s="664"/>
      <c r="AI37" s="664"/>
      <c r="AJ37" s="664"/>
      <c r="AK37" s="664"/>
      <c r="AL37" s="630">
        <v>0</v>
      </c>
      <c r="AM37" s="631"/>
      <c r="AN37" s="631"/>
      <c r="AO37" s="665"/>
      <c r="AQ37" s="658" t="s">
        <v>336</v>
      </c>
      <c r="AR37" s="659"/>
      <c r="AS37" s="659"/>
      <c r="AT37" s="659"/>
      <c r="AU37" s="659"/>
      <c r="AV37" s="659"/>
      <c r="AW37" s="659"/>
      <c r="AX37" s="659"/>
      <c r="AY37" s="660"/>
      <c r="AZ37" s="627">
        <v>313900</v>
      </c>
      <c r="BA37" s="628"/>
      <c r="BB37" s="628"/>
      <c r="BC37" s="628"/>
      <c r="BD37" s="636"/>
      <c r="BE37" s="636"/>
      <c r="BF37" s="661"/>
      <c r="BG37" s="624" t="s">
        <v>337</v>
      </c>
      <c r="BH37" s="625"/>
      <c r="BI37" s="625"/>
      <c r="BJ37" s="625"/>
      <c r="BK37" s="625"/>
      <c r="BL37" s="625"/>
      <c r="BM37" s="625"/>
      <c r="BN37" s="625"/>
      <c r="BO37" s="625"/>
      <c r="BP37" s="625"/>
      <c r="BQ37" s="625"/>
      <c r="BR37" s="625"/>
      <c r="BS37" s="625"/>
      <c r="BT37" s="625"/>
      <c r="BU37" s="626"/>
      <c r="BV37" s="627">
        <v>21452</v>
      </c>
      <c r="BW37" s="628"/>
      <c r="BX37" s="628"/>
      <c r="BY37" s="628"/>
      <c r="BZ37" s="628"/>
      <c r="CA37" s="628"/>
      <c r="CB37" s="662"/>
      <c r="CD37" s="624" t="s">
        <v>338</v>
      </c>
      <c r="CE37" s="625"/>
      <c r="CF37" s="625"/>
      <c r="CG37" s="625"/>
      <c r="CH37" s="625"/>
      <c r="CI37" s="625"/>
      <c r="CJ37" s="625"/>
      <c r="CK37" s="625"/>
      <c r="CL37" s="625"/>
      <c r="CM37" s="625"/>
      <c r="CN37" s="625"/>
      <c r="CO37" s="625"/>
      <c r="CP37" s="625"/>
      <c r="CQ37" s="626"/>
      <c r="CR37" s="627">
        <v>252220</v>
      </c>
      <c r="CS37" s="636"/>
      <c r="CT37" s="636"/>
      <c r="CU37" s="636"/>
      <c r="CV37" s="636"/>
      <c r="CW37" s="636"/>
      <c r="CX37" s="636"/>
      <c r="CY37" s="637"/>
      <c r="CZ37" s="630">
        <v>4</v>
      </c>
      <c r="DA37" s="638"/>
      <c r="DB37" s="638"/>
      <c r="DC37" s="639"/>
      <c r="DD37" s="633">
        <v>227345</v>
      </c>
      <c r="DE37" s="636"/>
      <c r="DF37" s="636"/>
      <c r="DG37" s="636"/>
      <c r="DH37" s="636"/>
      <c r="DI37" s="636"/>
      <c r="DJ37" s="636"/>
      <c r="DK37" s="637"/>
      <c r="DL37" s="633">
        <v>219481</v>
      </c>
      <c r="DM37" s="636"/>
      <c r="DN37" s="636"/>
      <c r="DO37" s="636"/>
      <c r="DP37" s="636"/>
      <c r="DQ37" s="636"/>
      <c r="DR37" s="636"/>
      <c r="DS37" s="636"/>
      <c r="DT37" s="636"/>
      <c r="DU37" s="636"/>
      <c r="DV37" s="637"/>
      <c r="DW37" s="630">
        <v>5.9</v>
      </c>
      <c r="DX37" s="638"/>
      <c r="DY37" s="638"/>
      <c r="DZ37" s="638"/>
      <c r="EA37" s="638"/>
      <c r="EB37" s="638"/>
      <c r="EC37" s="652"/>
    </row>
    <row r="38" spans="2:133" ht="11.25" customHeight="1" x14ac:dyDescent="0.15">
      <c r="B38" s="624" t="s">
        <v>339</v>
      </c>
      <c r="C38" s="625"/>
      <c r="D38" s="625"/>
      <c r="E38" s="625"/>
      <c r="F38" s="625"/>
      <c r="G38" s="625"/>
      <c r="H38" s="625"/>
      <c r="I38" s="625"/>
      <c r="J38" s="625"/>
      <c r="K38" s="625"/>
      <c r="L38" s="625"/>
      <c r="M38" s="625"/>
      <c r="N38" s="625"/>
      <c r="O38" s="625"/>
      <c r="P38" s="625"/>
      <c r="Q38" s="626"/>
      <c r="R38" s="627">
        <v>359559</v>
      </c>
      <c r="S38" s="628"/>
      <c r="T38" s="628"/>
      <c r="U38" s="628"/>
      <c r="V38" s="628"/>
      <c r="W38" s="628"/>
      <c r="X38" s="628"/>
      <c r="Y38" s="629"/>
      <c r="Z38" s="663">
        <v>5.5</v>
      </c>
      <c r="AA38" s="663"/>
      <c r="AB38" s="663"/>
      <c r="AC38" s="663"/>
      <c r="AD38" s="664" t="s">
        <v>232</v>
      </c>
      <c r="AE38" s="664"/>
      <c r="AF38" s="664"/>
      <c r="AG38" s="664"/>
      <c r="AH38" s="664"/>
      <c r="AI38" s="664"/>
      <c r="AJ38" s="664"/>
      <c r="AK38" s="664"/>
      <c r="AL38" s="630" t="s">
        <v>232</v>
      </c>
      <c r="AM38" s="631"/>
      <c r="AN38" s="631"/>
      <c r="AO38" s="665"/>
      <c r="AQ38" s="658" t="s">
        <v>340</v>
      </c>
      <c r="AR38" s="659"/>
      <c r="AS38" s="659"/>
      <c r="AT38" s="659"/>
      <c r="AU38" s="659"/>
      <c r="AV38" s="659"/>
      <c r="AW38" s="659"/>
      <c r="AX38" s="659"/>
      <c r="AY38" s="660"/>
      <c r="AZ38" s="627">
        <v>62334</v>
      </c>
      <c r="BA38" s="628"/>
      <c r="BB38" s="628"/>
      <c r="BC38" s="628"/>
      <c r="BD38" s="636"/>
      <c r="BE38" s="636"/>
      <c r="BF38" s="661"/>
      <c r="BG38" s="624" t="s">
        <v>341</v>
      </c>
      <c r="BH38" s="625"/>
      <c r="BI38" s="625"/>
      <c r="BJ38" s="625"/>
      <c r="BK38" s="625"/>
      <c r="BL38" s="625"/>
      <c r="BM38" s="625"/>
      <c r="BN38" s="625"/>
      <c r="BO38" s="625"/>
      <c r="BP38" s="625"/>
      <c r="BQ38" s="625"/>
      <c r="BR38" s="625"/>
      <c r="BS38" s="625"/>
      <c r="BT38" s="625"/>
      <c r="BU38" s="626"/>
      <c r="BV38" s="627">
        <v>1231</v>
      </c>
      <c r="BW38" s="628"/>
      <c r="BX38" s="628"/>
      <c r="BY38" s="628"/>
      <c r="BZ38" s="628"/>
      <c r="CA38" s="628"/>
      <c r="CB38" s="662"/>
      <c r="CD38" s="624" t="s">
        <v>342</v>
      </c>
      <c r="CE38" s="625"/>
      <c r="CF38" s="625"/>
      <c r="CG38" s="625"/>
      <c r="CH38" s="625"/>
      <c r="CI38" s="625"/>
      <c r="CJ38" s="625"/>
      <c r="CK38" s="625"/>
      <c r="CL38" s="625"/>
      <c r="CM38" s="625"/>
      <c r="CN38" s="625"/>
      <c r="CO38" s="625"/>
      <c r="CP38" s="625"/>
      <c r="CQ38" s="626"/>
      <c r="CR38" s="627">
        <v>365596</v>
      </c>
      <c r="CS38" s="628"/>
      <c r="CT38" s="628"/>
      <c r="CU38" s="628"/>
      <c r="CV38" s="628"/>
      <c r="CW38" s="628"/>
      <c r="CX38" s="628"/>
      <c r="CY38" s="629"/>
      <c r="CZ38" s="630">
        <v>5.8</v>
      </c>
      <c r="DA38" s="638"/>
      <c r="DB38" s="638"/>
      <c r="DC38" s="639"/>
      <c r="DD38" s="633">
        <v>295142</v>
      </c>
      <c r="DE38" s="628"/>
      <c r="DF38" s="628"/>
      <c r="DG38" s="628"/>
      <c r="DH38" s="628"/>
      <c r="DI38" s="628"/>
      <c r="DJ38" s="628"/>
      <c r="DK38" s="629"/>
      <c r="DL38" s="633">
        <v>268478</v>
      </c>
      <c r="DM38" s="628"/>
      <c r="DN38" s="628"/>
      <c r="DO38" s="628"/>
      <c r="DP38" s="628"/>
      <c r="DQ38" s="628"/>
      <c r="DR38" s="628"/>
      <c r="DS38" s="628"/>
      <c r="DT38" s="628"/>
      <c r="DU38" s="628"/>
      <c r="DV38" s="629"/>
      <c r="DW38" s="630">
        <v>7.2</v>
      </c>
      <c r="DX38" s="638"/>
      <c r="DY38" s="638"/>
      <c r="DZ38" s="638"/>
      <c r="EA38" s="638"/>
      <c r="EB38" s="638"/>
      <c r="EC38" s="652"/>
    </row>
    <row r="39" spans="2:133" ht="11.25" customHeight="1" x14ac:dyDescent="0.15">
      <c r="B39" s="624" t="s">
        <v>343</v>
      </c>
      <c r="C39" s="625"/>
      <c r="D39" s="625"/>
      <c r="E39" s="625"/>
      <c r="F39" s="625"/>
      <c r="G39" s="625"/>
      <c r="H39" s="625"/>
      <c r="I39" s="625"/>
      <c r="J39" s="625"/>
      <c r="K39" s="625"/>
      <c r="L39" s="625"/>
      <c r="M39" s="625"/>
      <c r="N39" s="625"/>
      <c r="O39" s="625"/>
      <c r="P39" s="625"/>
      <c r="Q39" s="626"/>
      <c r="R39" s="627" t="s">
        <v>232</v>
      </c>
      <c r="S39" s="628"/>
      <c r="T39" s="628"/>
      <c r="U39" s="628"/>
      <c r="V39" s="628"/>
      <c r="W39" s="628"/>
      <c r="X39" s="628"/>
      <c r="Y39" s="629"/>
      <c r="Z39" s="663" t="s">
        <v>232</v>
      </c>
      <c r="AA39" s="663"/>
      <c r="AB39" s="663"/>
      <c r="AC39" s="663"/>
      <c r="AD39" s="664" t="s">
        <v>178</v>
      </c>
      <c r="AE39" s="664"/>
      <c r="AF39" s="664"/>
      <c r="AG39" s="664"/>
      <c r="AH39" s="664"/>
      <c r="AI39" s="664"/>
      <c r="AJ39" s="664"/>
      <c r="AK39" s="664"/>
      <c r="AL39" s="630" t="s">
        <v>178</v>
      </c>
      <c r="AM39" s="631"/>
      <c r="AN39" s="631"/>
      <c r="AO39" s="665"/>
      <c r="AQ39" s="658" t="s">
        <v>344</v>
      </c>
      <c r="AR39" s="659"/>
      <c r="AS39" s="659"/>
      <c r="AT39" s="659"/>
      <c r="AU39" s="659"/>
      <c r="AV39" s="659"/>
      <c r="AW39" s="659"/>
      <c r="AX39" s="659"/>
      <c r="AY39" s="660"/>
      <c r="AZ39" s="627">
        <v>1134</v>
      </c>
      <c r="BA39" s="628"/>
      <c r="BB39" s="628"/>
      <c r="BC39" s="628"/>
      <c r="BD39" s="636"/>
      <c r="BE39" s="636"/>
      <c r="BF39" s="661"/>
      <c r="BG39" s="624" t="s">
        <v>345</v>
      </c>
      <c r="BH39" s="625"/>
      <c r="BI39" s="625"/>
      <c r="BJ39" s="625"/>
      <c r="BK39" s="625"/>
      <c r="BL39" s="625"/>
      <c r="BM39" s="625"/>
      <c r="BN39" s="625"/>
      <c r="BO39" s="625"/>
      <c r="BP39" s="625"/>
      <c r="BQ39" s="625"/>
      <c r="BR39" s="625"/>
      <c r="BS39" s="625"/>
      <c r="BT39" s="625"/>
      <c r="BU39" s="626"/>
      <c r="BV39" s="627">
        <v>1915</v>
      </c>
      <c r="BW39" s="628"/>
      <c r="BX39" s="628"/>
      <c r="BY39" s="628"/>
      <c r="BZ39" s="628"/>
      <c r="CA39" s="628"/>
      <c r="CB39" s="662"/>
      <c r="CD39" s="624" t="s">
        <v>346</v>
      </c>
      <c r="CE39" s="625"/>
      <c r="CF39" s="625"/>
      <c r="CG39" s="625"/>
      <c r="CH39" s="625"/>
      <c r="CI39" s="625"/>
      <c r="CJ39" s="625"/>
      <c r="CK39" s="625"/>
      <c r="CL39" s="625"/>
      <c r="CM39" s="625"/>
      <c r="CN39" s="625"/>
      <c r="CO39" s="625"/>
      <c r="CP39" s="625"/>
      <c r="CQ39" s="626"/>
      <c r="CR39" s="627">
        <v>277536</v>
      </c>
      <c r="CS39" s="636"/>
      <c r="CT39" s="636"/>
      <c r="CU39" s="636"/>
      <c r="CV39" s="636"/>
      <c r="CW39" s="636"/>
      <c r="CX39" s="636"/>
      <c r="CY39" s="637"/>
      <c r="CZ39" s="630">
        <v>4.4000000000000004</v>
      </c>
      <c r="DA39" s="638"/>
      <c r="DB39" s="638"/>
      <c r="DC39" s="639"/>
      <c r="DD39" s="633">
        <v>208001</v>
      </c>
      <c r="DE39" s="636"/>
      <c r="DF39" s="636"/>
      <c r="DG39" s="636"/>
      <c r="DH39" s="636"/>
      <c r="DI39" s="636"/>
      <c r="DJ39" s="636"/>
      <c r="DK39" s="637"/>
      <c r="DL39" s="633" t="s">
        <v>178</v>
      </c>
      <c r="DM39" s="636"/>
      <c r="DN39" s="636"/>
      <c r="DO39" s="636"/>
      <c r="DP39" s="636"/>
      <c r="DQ39" s="636"/>
      <c r="DR39" s="636"/>
      <c r="DS39" s="636"/>
      <c r="DT39" s="636"/>
      <c r="DU39" s="636"/>
      <c r="DV39" s="637"/>
      <c r="DW39" s="630" t="s">
        <v>178</v>
      </c>
      <c r="DX39" s="638"/>
      <c r="DY39" s="638"/>
      <c r="DZ39" s="638"/>
      <c r="EA39" s="638"/>
      <c r="EB39" s="638"/>
      <c r="EC39" s="652"/>
    </row>
    <row r="40" spans="2:133" ht="11.25" customHeight="1" x14ac:dyDescent="0.15">
      <c r="B40" s="624" t="s">
        <v>347</v>
      </c>
      <c r="C40" s="625"/>
      <c r="D40" s="625"/>
      <c r="E40" s="625"/>
      <c r="F40" s="625"/>
      <c r="G40" s="625"/>
      <c r="H40" s="625"/>
      <c r="I40" s="625"/>
      <c r="J40" s="625"/>
      <c r="K40" s="625"/>
      <c r="L40" s="625"/>
      <c r="M40" s="625"/>
      <c r="N40" s="625"/>
      <c r="O40" s="625"/>
      <c r="P40" s="625"/>
      <c r="Q40" s="626"/>
      <c r="R40" s="627">
        <v>49159</v>
      </c>
      <c r="S40" s="628"/>
      <c r="T40" s="628"/>
      <c r="U40" s="628"/>
      <c r="V40" s="628"/>
      <c r="W40" s="628"/>
      <c r="X40" s="628"/>
      <c r="Y40" s="629"/>
      <c r="Z40" s="663">
        <v>0.8</v>
      </c>
      <c r="AA40" s="663"/>
      <c r="AB40" s="663"/>
      <c r="AC40" s="663"/>
      <c r="AD40" s="664" t="s">
        <v>178</v>
      </c>
      <c r="AE40" s="664"/>
      <c r="AF40" s="664"/>
      <c r="AG40" s="664"/>
      <c r="AH40" s="664"/>
      <c r="AI40" s="664"/>
      <c r="AJ40" s="664"/>
      <c r="AK40" s="664"/>
      <c r="AL40" s="630" t="s">
        <v>178</v>
      </c>
      <c r="AM40" s="631"/>
      <c r="AN40" s="631"/>
      <c r="AO40" s="665"/>
      <c r="AQ40" s="658" t="s">
        <v>348</v>
      </c>
      <c r="AR40" s="659"/>
      <c r="AS40" s="659"/>
      <c r="AT40" s="659"/>
      <c r="AU40" s="659"/>
      <c r="AV40" s="659"/>
      <c r="AW40" s="659"/>
      <c r="AX40" s="659"/>
      <c r="AY40" s="660"/>
      <c r="AZ40" s="627" t="s">
        <v>178</v>
      </c>
      <c r="BA40" s="628"/>
      <c r="BB40" s="628"/>
      <c r="BC40" s="628"/>
      <c r="BD40" s="636"/>
      <c r="BE40" s="636"/>
      <c r="BF40" s="661"/>
      <c r="BG40" s="666" t="s">
        <v>349</v>
      </c>
      <c r="BH40" s="667"/>
      <c r="BI40" s="667"/>
      <c r="BJ40" s="667"/>
      <c r="BK40" s="667"/>
      <c r="BL40" s="206"/>
      <c r="BM40" s="625" t="s">
        <v>350</v>
      </c>
      <c r="BN40" s="625"/>
      <c r="BO40" s="625"/>
      <c r="BP40" s="625"/>
      <c r="BQ40" s="625"/>
      <c r="BR40" s="625"/>
      <c r="BS40" s="625"/>
      <c r="BT40" s="625"/>
      <c r="BU40" s="626"/>
      <c r="BV40" s="627">
        <v>93</v>
      </c>
      <c r="BW40" s="628"/>
      <c r="BX40" s="628"/>
      <c r="BY40" s="628"/>
      <c r="BZ40" s="628"/>
      <c r="CA40" s="628"/>
      <c r="CB40" s="662"/>
      <c r="CD40" s="624" t="s">
        <v>351</v>
      </c>
      <c r="CE40" s="625"/>
      <c r="CF40" s="625"/>
      <c r="CG40" s="625"/>
      <c r="CH40" s="625"/>
      <c r="CI40" s="625"/>
      <c r="CJ40" s="625"/>
      <c r="CK40" s="625"/>
      <c r="CL40" s="625"/>
      <c r="CM40" s="625"/>
      <c r="CN40" s="625"/>
      <c r="CO40" s="625"/>
      <c r="CP40" s="625"/>
      <c r="CQ40" s="626"/>
      <c r="CR40" s="627">
        <v>261300</v>
      </c>
      <c r="CS40" s="628"/>
      <c r="CT40" s="628"/>
      <c r="CU40" s="628"/>
      <c r="CV40" s="628"/>
      <c r="CW40" s="628"/>
      <c r="CX40" s="628"/>
      <c r="CY40" s="629"/>
      <c r="CZ40" s="630">
        <v>4.2</v>
      </c>
      <c r="DA40" s="638"/>
      <c r="DB40" s="638"/>
      <c r="DC40" s="639"/>
      <c r="DD40" s="633">
        <v>73800</v>
      </c>
      <c r="DE40" s="628"/>
      <c r="DF40" s="628"/>
      <c r="DG40" s="628"/>
      <c r="DH40" s="628"/>
      <c r="DI40" s="628"/>
      <c r="DJ40" s="628"/>
      <c r="DK40" s="629"/>
      <c r="DL40" s="633" t="s">
        <v>178</v>
      </c>
      <c r="DM40" s="628"/>
      <c r="DN40" s="628"/>
      <c r="DO40" s="628"/>
      <c r="DP40" s="628"/>
      <c r="DQ40" s="628"/>
      <c r="DR40" s="628"/>
      <c r="DS40" s="628"/>
      <c r="DT40" s="628"/>
      <c r="DU40" s="628"/>
      <c r="DV40" s="629"/>
      <c r="DW40" s="630" t="s">
        <v>178</v>
      </c>
      <c r="DX40" s="638"/>
      <c r="DY40" s="638"/>
      <c r="DZ40" s="638"/>
      <c r="EA40" s="638"/>
      <c r="EB40" s="638"/>
      <c r="EC40" s="652"/>
    </row>
    <row r="41" spans="2:133" ht="11.25" customHeight="1" x14ac:dyDescent="0.15">
      <c r="B41" s="608" t="s">
        <v>352</v>
      </c>
      <c r="C41" s="609"/>
      <c r="D41" s="609"/>
      <c r="E41" s="609"/>
      <c r="F41" s="609"/>
      <c r="G41" s="609"/>
      <c r="H41" s="609"/>
      <c r="I41" s="609"/>
      <c r="J41" s="609"/>
      <c r="K41" s="609"/>
      <c r="L41" s="609"/>
      <c r="M41" s="609"/>
      <c r="N41" s="609"/>
      <c r="O41" s="609"/>
      <c r="P41" s="609"/>
      <c r="Q41" s="610"/>
      <c r="R41" s="611">
        <v>6542398</v>
      </c>
      <c r="S41" s="649"/>
      <c r="T41" s="649"/>
      <c r="U41" s="649"/>
      <c r="V41" s="649"/>
      <c r="W41" s="649"/>
      <c r="X41" s="649"/>
      <c r="Y41" s="653"/>
      <c r="Z41" s="654">
        <v>100</v>
      </c>
      <c r="AA41" s="654"/>
      <c r="AB41" s="654"/>
      <c r="AC41" s="654"/>
      <c r="AD41" s="655">
        <v>3689569</v>
      </c>
      <c r="AE41" s="655"/>
      <c r="AF41" s="655"/>
      <c r="AG41" s="655"/>
      <c r="AH41" s="655"/>
      <c r="AI41" s="655"/>
      <c r="AJ41" s="655"/>
      <c r="AK41" s="655"/>
      <c r="AL41" s="614">
        <v>100</v>
      </c>
      <c r="AM41" s="656"/>
      <c r="AN41" s="656"/>
      <c r="AO41" s="657"/>
      <c r="AQ41" s="658" t="s">
        <v>353</v>
      </c>
      <c r="AR41" s="659"/>
      <c r="AS41" s="659"/>
      <c r="AT41" s="659"/>
      <c r="AU41" s="659"/>
      <c r="AV41" s="659"/>
      <c r="AW41" s="659"/>
      <c r="AX41" s="659"/>
      <c r="AY41" s="660"/>
      <c r="AZ41" s="627">
        <v>62376</v>
      </c>
      <c r="BA41" s="628"/>
      <c r="BB41" s="628"/>
      <c r="BC41" s="628"/>
      <c r="BD41" s="636"/>
      <c r="BE41" s="636"/>
      <c r="BF41" s="661"/>
      <c r="BG41" s="666"/>
      <c r="BH41" s="667"/>
      <c r="BI41" s="667"/>
      <c r="BJ41" s="667"/>
      <c r="BK41" s="667"/>
      <c r="BL41" s="206"/>
      <c r="BM41" s="625" t="s">
        <v>354</v>
      </c>
      <c r="BN41" s="625"/>
      <c r="BO41" s="625"/>
      <c r="BP41" s="625"/>
      <c r="BQ41" s="625"/>
      <c r="BR41" s="625"/>
      <c r="BS41" s="625"/>
      <c r="BT41" s="625"/>
      <c r="BU41" s="626"/>
      <c r="BV41" s="627" t="s">
        <v>232</v>
      </c>
      <c r="BW41" s="628"/>
      <c r="BX41" s="628"/>
      <c r="BY41" s="628"/>
      <c r="BZ41" s="628"/>
      <c r="CA41" s="628"/>
      <c r="CB41" s="662"/>
      <c r="CD41" s="624" t="s">
        <v>355</v>
      </c>
      <c r="CE41" s="625"/>
      <c r="CF41" s="625"/>
      <c r="CG41" s="625"/>
      <c r="CH41" s="625"/>
      <c r="CI41" s="625"/>
      <c r="CJ41" s="625"/>
      <c r="CK41" s="625"/>
      <c r="CL41" s="625"/>
      <c r="CM41" s="625"/>
      <c r="CN41" s="625"/>
      <c r="CO41" s="625"/>
      <c r="CP41" s="625"/>
      <c r="CQ41" s="626"/>
      <c r="CR41" s="627" t="s">
        <v>178</v>
      </c>
      <c r="CS41" s="636"/>
      <c r="CT41" s="636"/>
      <c r="CU41" s="636"/>
      <c r="CV41" s="636"/>
      <c r="CW41" s="636"/>
      <c r="CX41" s="636"/>
      <c r="CY41" s="637"/>
      <c r="CZ41" s="630" t="s">
        <v>178</v>
      </c>
      <c r="DA41" s="638"/>
      <c r="DB41" s="638"/>
      <c r="DC41" s="639"/>
      <c r="DD41" s="633" t="s">
        <v>178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356</v>
      </c>
      <c r="AR42" s="647"/>
      <c r="AS42" s="647"/>
      <c r="AT42" s="647"/>
      <c r="AU42" s="647"/>
      <c r="AV42" s="647"/>
      <c r="AW42" s="647"/>
      <c r="AX42" s="647"/>
      <c r="AY42" s="648"/>
      <c r="AZ42" s="611">
        <v>303220</v>
      </c>
      <c r="BA42" s="649"/>
      <c r="BB42" s="649"/>
      <c r="BC42" s="649"/>
      <c r="BD42" s="612"/>
      <c r="BE42" s="612"/>
      <c r="BF42" s="650"/>
      <c r="BG42" s="668"/>
      <c r="BH42" s="669"/>
      <c r="BI42" s="669"/>
      <c r="BJ42" s="669"/>
      <c r="BK42" s="669"/>
      <c r="BL42" s="207"/>
      <c r="BM42" s="609" t="s">
        <v>357</v>
      </c>
      <c r="BN42" s="609"/>
      <c r="BO42" s="609"/>
      <c r="BP42" s="609"/>
      <c r="BQ42" s="609"/>
      <c r="BR42" s="609"/>
      <c r="BS42" s="609"/>
      <c r="BT42" s="609"/>
      <c r="BU42" s="610"/>
      <c r="BV42" s="611">
        <v>347</v>
      </c>
      <c r="BW42" s="649"/>
      <c r="BX42" s="649"/>
      <c r="BY42" s="649"/>
      <c r="BZ42" s="649"/>
      <c r="CA42" s="649"/>
      <c r="CB42" s="651"/>
      <c r="CD42" s="624" t="s">
        <v>358</v>
      </c>
      <c r="CE42" s="625"/>
      <c r="CF42" s="625"/>
      <c r="CG42" s="625"/>
      <c r="CH42" s="625"/>
      <c r="CI42" s="625"/>
      <c r="CJ42" s="625"/>
      <c r="CK42" s="625"/>
      <c r="CL42" s="625"/>
      <c r="CM42" s="625"/>
      <c r="CN42" s="625"/>
      <c r="CO42" s="625"/>
      <c r="CP42" s="625"/>
      <c r="CQ42" s="626"/>
      <c r="CR42" s="627">
        <v>1086853</v>
      </c>
      <c r="CS42" s="636"/>
      <c r="CT42" s="636"/>
      <c r="CU42" s="636"/>
      <c r="CV42" s="636"/>
      <c r="CW42" s="636"/>
      <c r="CX42" s="636"/>
      <c r="CY42" s="637"/>
      <c r="CZ42" s="630">
        <v>17.3</v>
      </c>
      <c r="DA42" s="638"/>
      <c r="DB42" s="638"/>
      <c r="DC42" s="639"/>
      <c r="DD42" s="633">
        <v>282236</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197" t="s">
        <v>359</v>
      </c>
      <c r="CD43" s="624" t="s">
        <v>360</v>
      </c>
      <c r="CE43" s="625"/>
      <c r="CF43" s="625"/>
      <c r="CG43" s="625"/>
      <c r="CH43" s="625"/>
      <c r="CI43" s="625"/>
      <c r="CJ43" s="625"/>
      <c r="CK43" s="625"/>
      <c r="CL43" s="625"/>
      <c r="CM43" s="625"/>
      <c r="CN43" s="625"/>
      <c r="CO43" s="625"/>
      <c r="CP43" s="625"/>
      <c r="CQ43" s="626"/>
      <c r="CR43" s="627">
        <v>8145</v>
      </c>
      <c r="CS43" s="636"/>
      <c r="CT43" s="636"/>
      <c r="CU43" s="636"/>
      <c r="CV43" s="636"/>
      <c r="CW43" s="636"/>
      <c r="CX43" s="636"/>
      <c r="CY43" s="637"/>
      <c r="CZ43" s="630">
        <v>0.1</v>
      </c>
      <c r="DA43" s="638"/>
      <c r="DB43" s="638"/>
      <c r="DC43" s="639"/>
      <c r="DD43" s="633">
        <v>8145</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361</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308</v>
      </c>
      <c r="CE44" s="641"/>
      <c r="CF44" s="624" t="s">
        <v>362</v>
      </c>
      <c r="CG44" s="625"/>
      <c r="CH44" s="625"/>
      <c r="CI44" s="625"/>
      <c r="CJ44" s="625"/>
      <c r="CK44" s="625"/>
      <c r="CL44" s="625"/>
      <c r="CM44" s="625"/>
      <c r="CN44" s="625"/>
      <c r="CO44" s="625"/>
      <c r="CP44" s="625"/>
      <c r="CQ44" s="626"/>
      <c r="CR44" s="627">
        <v>1073323</v>
      </c>
      <c r="CS44" s="628"/>
      <c r="CT44" s="628"/>
      <c r="CU44" s="628"/>
      <c r="CV44" s="628"/>
      <c r="CW44" s="628"/>
      <c r="CX44" s="628"/>
      <c r="CY44" s="629"/>
      <c r="CZ44" s="630">
        <v>17.100000000000001</v>
      </c>
      <c r="DA44" s="631"/>
      <c r="DB44" s="631"/>
      <c r="DC44" s="632"/>
      <c r="DD44" s="633">
        <v>278071</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363</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364</v>
      </c>
      <c r="CG45" s="625"/>
      <c r="CH45" s="625"/>
      <c r="CI45" s="625"/>
      <c r="CJ45" s="625"/>
      <c r="CK45" s="625"/>
      <c r="CL45" s="625"/>
      <c r="CM45" s="625"/>
      <c r="CN45" s="625"/>
      <c r="CO45" s="625"/>
      <c r="CP45" s="625"/>
      <c r="CQ45" s="626"/>
      <c r="CR45" s="627">
        <v>665331</v>
      </c>
      <c r="CS45" s="636"/>
      <c r="CT45" s="636"/>
      <c r="CU45" s="636"/>
      <c r="CV45" s="636"/>
      <c r="CW45" s="636"/>
      <c r="CX45" s="636"/>
      <c r="CY45" s="637"/>
      <c r="CZ45" s="630">
        <v>10.6</v>
      </c>
      <c r="DA45" s="638"/>
      <c r="DB45" s="638"/>
      <c r="DC45" s="639"/>
      <c r="DD45" s="633">
        <v>86538</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08"/>
      <c r="CD46" s="642"/>
      <c r="CE46" s="643"/>
      <c r="CF46" s="624" t="s">
        <v>365</v>
      </c>
      <c r="CG46" s="625"/>
      <c r="CH46" s="625"/>
      <c r="CI46" s="625"/>
      <c r="CJ46" s="625"/>
      <c r="CK46" s="625"/>
      <c r="CL46" s="625"/>
      <c r="CM46" s="625"/>
      <c r="CN46" s="625"/>
      <c r="CO46" s="625"/>
      <c r="CP46" s="625"/>
      <c r="CQ46" s="626"/>
      <c r="CR46" s="627">
        <v>373792</v>
      </c>
      <c r="CS46" s="628"/>
      <c r="CT46" s="628"/>
      <c r="CU46" s="628"/>
      <c r="CV46" s="628"/>
      <c r="CW46" s="628"/>
      <c r="CX46" s="628"/>
      <c r="CY46" s="629"/>
      <c r="CZ46" s="630">
        <v>6</v>
      </c>
      <c r="DA46" s="631"/>
      <c r="DB46" s="631"/>
      <c r="DC46" s="632"/>
      <c r="DD46" s="633">
        <v>186633</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08"/>
      <c r="CD47" s="642"/>
      <c r="CE47" s="643"/>
      <c r="CF47" s="624" t="s">
        <v>366</v>
      </c>
      <c r="CG47" s="625"/>
      <c r="CH47" s="625"/>
      <c r="CI47" s="625"/>
      <c r="CJ47" s="625"/>
      <c r="CK47" s="625"/>
      <c r="CL47" s="625"/>
      <c r="CM47" s="625"/>
      <c r="CN47" s="625"/>
      <c r="CO47" s="625"/>
      <c r="CP47" s="625"/>
      <c r="CQ47" s="626"/>
      <c r="CR47" s="627">
        <v>13530</v>
      </c>
      <c r="CS47" s="636"/>
      <c r="CT47" s="636"/>
      <c r="CU47" s="636"/>
      <c r="CV47" s="636"/>
      <c r="CW47" s="636"/>
      <c r="CX47" s="636"/>
      <c r="CY47" s="637"/>
      <c r="CZ47" s="630">
        <v>0.2</v>
      </c>
      <c r="DA47" s="638"/>
      <c r="DB47" s="638"/>
      <c r="DC47" s="639"/>
      <c r="DD47" s="633">
        <v>4165</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08"/>
      <c r="CD48" s="644"/>
      <c r="CE48" s="645"/>
      <c r="CF48" s="624" t="s">
        <v>367</v>
      </c>
      <c r="CG48" s="625"/>
      <c r="CH48" s="625"/>
      <c r="CI48" s="625"/>
      <c r="CJ48" s="625"/>
      <c r="CK48" s="625"/>
      <c r="CL48" s="625"/>
      <c r="CM48" s="625"/>
      <c r="CN48" s="625"/>
      <c r="CO48" s="625"/>
      <c r="CP48" s="625"/>
      <c r="CQ48" s="626"/>
      <c r="CR48" s="627" t="s">
        <v>232</v>
      </c>
      <c r="CS48" s="628"/>
      <c r="CT48" s="628"/>
      <c r="CU48" s="628"/>
      <c r="CV48" s="628"/>
      <c r="CW48" s="628"/>
      <c r="CX48" s="628"/>
      <c r="CY48" s="629"/>
      <c r="CZ48" s="630" t="s">
        <v>178</v>
      </c>
      <c r="DA48" s="631"/>
      <c r="DB48" s="631"/>
      <c r="DC48" s="632"/>
      <c r="DD48" s="633" t="s">
        <v>178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08"/>
      <c r="CD49" s="608" t="s">
        <v>368</v>
      </c>
      <c r="CE49" s="609"/>
      <c r="CF49" s="609"/>
      <c r="CG49" s="609"/>
      <c r="CH49" s="609"/>
      <c r="CI49" s="609"/>
      <c r="CJ49" s="609"/>
      <c r="CK49" s="609"/>
      <c r="CL49" s="609"/>
      <c r="CM49" s="609"/>
      <c r="CN49" s="609"/>
      <c r="CO49" s="609"/>
      <c r="CP49" s="609"/>
      <c r="CQ49" s="610"/>
      <c r="CR49" s="611">
        <v>6281230</v>
      </c>
      <c r="CS49" s="612"/>
      <c r="CT49" s="612"/>
      <c r="CU49" s="612"/>
      <c r="CV49" s="612"/>
      <c r="CW49" s="612"/>
      <c r="CX49" s="612"/>
      <c r="CY49" s="613"/>
      <c r="CZ49" s="614">
        <v>100</v>
      </c>
      <c r="DA49" s="615"/>
      <c r="DB49" s="615"/>
      <c r="DC49" s="616"/>
      <c r="DD49" s="617">
        <v>4301796</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8WyNHeC2xeiZHXNF/YzVpOT+DLC12g7NfXf4p7YOyu8iOOaQfT8rvAgsR/u/FroJpo1jz0glZmKPsKx7oVJ40A==" saltValue="yj2daPdzRUujkbKXLpYe5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55" zoomScaleNormal="55" zoomScaleSheetLayoutView="70" workbookViewId="0">
      <selection activeCell="Q33" sqref="Q33:U33"/>
    </sheetView>
  </sheetViews>
  <sheetFormatPr defaultColWidth="0" defaultRowHeight="13.5" zeroHeight="1" x14ac:dyDescent="0.15"/>
  <cols>
    <col min="1" max="130" width="2.75" style="214" customWidth="1"/>
    <col min="131" max="131" width="1.625" style="214" customWidth="1"/>
    <col min="132" max="16384" width="9" style="214" hidden="1"/>
  </cols>
  <sheetData>
    <row r="1" spans="1:131" ht="11.25" customHeight="1" thickBot="1" x14ac:dyDescent="0.2">
      <c r="A1" s="210"/>
      <c r="B1" s="210"/>
      <c r="C1" s="210"/>
      <c r="D1" s="210"/>
      <c r="E1" s="210"/>
      <c r="F1" s="210"/>
      <c r="G1" s="210"/>
      <c r="H1" s="210"/>
      <c r="I1" s="210"/>
      <c r="J1" s="210"/>
      <c r="K1" s="210"/>
      <c r="L1" s="210"/>
      <c r="M1" s="210"/>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2"/>
      <c r="DR1" s="212"/>
      <c r="DS1" s="212"/>
      <c r="DT1" s="212"/>
      <c r="DU1" s="212"/>
      <c r="DV1" s="212"/>
      <c r="DW1" s="212"/>
      <c r="DX1" s="212"/>
      <c r="DY1" s="212"/>
      <c r="DZ1" s="212"/>
      <c r="EA1" s="213"/>
    </row>
    <row r="2" spans="1:131" ht="26.25" customHeight="1" thickBot="1" x14ac:dyDescent="0.2">
      <c r="A2" s="1106" t="s">
        <v>369</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1107" t="s">
        <v>370</v>
      </c>
      <c r="DK2" s="1108"/>
      <c r="DL2" s="1108"/>
      <c r="DM2" s="1108"/>
      <c r="DN2" s="1108"/>
      <c r="DO2" s="1109"/>
      <c r="DP2" s="211"/>
      <c r="DQ2" s="1107" t="s">
        <v>371</v>
      </c>
      <c r="DR2" s="1108"/>
      <c r="DS2" s="1108"/>
      <c r="DT2" s="1108"/>
      <c r="DU2" s="1108"/>
      <c r="DV2" s="1108"/>
      <c r="DW2" s="1108"/>
      <c r="DX2" s="1108"/>
      <c r="DY2" s="1108"/>
      <c r="DZ2" s="1109"/>
      <c r="EA2" s="213"/>
    </row>
    <row r="3" spans="1:131" ht="11.25" customHeight="1" x14ac:dyDescent="0.15">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3"/>
    </row>
    <row r="4" spans="1:131" s="218"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15"/>
      <c r="BA4" s="215"/>
      <c r="BB4" s="215"/>
      <c r="BC4" s="215"/>
      <c r="BD4" s="215"/>
      <c r="BE4" s="216"/>
      <c r="BF4" s="216"/>
      <c r="BG4" s="216"/>
      <c r="BH4" s="216"/>
      <c r="BI4" s="216"/>
      <c r="BJ4" s="216"/>
      <c r="BK4" s="216"/>
      <c r="BL4" s="216"/>
      <c r="BM4" s="216"/>
      <c r="BN4" s="216"/>
      <c r="BO4" s="216"/>
      <c r="BP4" s="216"/>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17"/>
    </row>
    <row r="5" spans="1:131" s="218"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110"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15"/>
      <c r="BA5" s="215"/>
      <c r="BB5" s="215"/>
      <c r="BC5" s="215"/>
      <c r="BD5" s="215"/>
      <c r="BE5" s="216"/>
      <c r="BF5" s="216"/>
      <c r="BG5" s="216"/>
      <c r="BH5" s="216"/>
      <c r="BI5" s="216"/>
      <c r="BJ5" s="216"/>
      <c r="BK5" s="216"/>
      <c r="BL5" s="216"/>
      <c r="BM5" s="216"/>
      <c r="BN5" s="216"/>
      <c r="BO5" s="216"/>
      <c r="BP5" s="216"/>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100" t="s">
        <v>388</v>
      </c>
      <c r="DH5" s="1101"/>
      <c r="DI5" s="1101"/>
      <c r="DJ5" s="1101"/>
      <c r="DK5" s="1102"/>
      <c r="DL5" s="1100" t="s">
        <v>389</v>
      </c>
      <c r="DM5" s="1101"/>
      <c r="DN5" s="1101"/>
      <c r="DO5" s="1101"/>
      <c r="DP5" s="1102"/>
      <c r="DQ5" s="1001" t="s">
        <v>390</v>
      </c>
      <c r="DR5" s="1002"/>
      <c r="DS5" s="1002"/>
      <c r="DT5" s="1002"/>
      <c r="DU5" s="1003"/>
      <c r="DV5" s="1001" t="s">
        <v>381</v>
      </c>
      <c r="DW5" s="1002"/>
      <c r="DX5" s="1002"/>
      <c r="DY5" s="1002"/>
      <c r="DZ5" s="1015"/>
      <c r="EA5" s="217"/>
    </row>
    <row r="6" spans="1:131" s="218"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15"/>
      <c r="BA6" s="215"/>
      <c r="BB6" s="215"/>
      <c r="BC6" s="215"/>
      <c r="BD6" s="215"/>
      <c r="BE6" s="216"/>
      <c r="BF6" s="216"/>
      <c r="BG6" s="216"/>
      <c r="BH6" s="216"/>
      <c r="BI6" s="216"/>
      <c r="BJ6" s="216"/>
      <c r="BK6" s="216"/>
      <c r="BL6" s="216"/>
      <c r="BM6" s="216"/>
      <c r="BN6" s="216"/>
      <c r="BO6" s="216"/>
      <c r="BP6" s="216"/>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17"/>
    </row>
    <row r="7" spans="1:131" s="218" customFormat="1" ht="26.25" customHeight="1" thickTop="1" x14ac:dyDescent="0.15">
      <c r="A7" s="219">
        <v>1</v>
      </c>
      <c r="B7" s="1047" t="s">
        <v>391</v>
      </c>
      <c r="C7" s="1048"/>
      <c r="D7" s="1048"/>
      <c r="E7" s="1048"/>
      <c r="F7" s="1048"/>
      <c r="G7" s="1048"/>
      <c r="H7" s="1048"/>
      <c r="I7" s="1048"/>
      <c r="J7" s="1048"/>
      <c r="K7" s="1048"/>
      <c r="L7" s="1048"/>
      <c r="M7" s="1048"/>
      <c r="N7" s="1048"/>
      <c r="O7" s="1048"/>
      <c r="P7" s="1049"/>
      <c r="Q7" s="1087">
        <v>6542</v>
      </c>
      <c r="R7" s="1088"/>
      <c r="S7" s="1088"/>
      <c r="T7" s="1088"/>
      <c r="U7" s="1088"/>
      <c r="V7" s="1088">
        <v>6281</v>
      </c>
      <c r="W7" s="1088"/>
      <c r="X7" s="1088"/>
      <c r="Y7" s="1088"/>
      <c r="Z7" s="1088"/>
      <c r="AA7" s="1088">
        <v>261</v>
      </c>
      <c r="AB7" s="1088"/>
      <c r="AC7" s="1088"/>
      <c r="AD7" s="1088"/>
      <c r="AE7" s="1089"/>
      <c r="AF7" s="1090">
        <v>162</v>
      </c>
      <c r="AG7" s="1091"/>
      <c r="AH7" s="1091"/>
      <c r="AI7" s="1091"/>
      <c r="AJ7" s="1092"/>
      <c r="AK7" s="1093" t="s">
        <v>581</v>
      </c>
      <c r="AL7" s="1094"/>
      <c r="AM7" s="1094"/>
      <c r="AN7" s="1094"/>
      <c r="AO7" s="1094"/>
      <c r="AP7" s="1094">
        <v>4168</v>
      </c>
      <c r="AQ7" s="1094"/>
      <c r="AR7" s="1094"/>
      <c r="AS7" s="1094"/>
      <c r="AT7" s="1094"/>
      <c r="AU7" s="1095"/>
      <c r="AV7" s="1095"/>
      <c r="AW7" s="1095"/>
      <c r="AX7" s="1095"/>
      <c r="AY7" s="1096"/>
      <c r="AZ7" s="215"/>
      <c r="BA7" s="215"/>
      <c r="BB7" s="215"/>
      <c r="BC7" s="215"/>
      <c r="BD7" s="215"/>
      <c r="BE7" s="216"/>
      <c r="BF7" s="216"/>
      <c r="BG7" s="216"/>
      <c r="BH7" s="216"/>
      <c r="BI7" s="216"/>
      <c r="BJ7" s="216"/>
      <c r="BK7" s="216"/>
      <c r="BL7" s="216"/>
      <c r="BM7" s="216"/>
      <c r="BN7" s="216"/>
      <c r="BO7" s="216"/>
      <c r="BP7" s="216"/>
      <c r="BQ7" s="219">
        <v>1</v>
      </c>
      <c r="BR7" s="220" t="s">
        <v>583</v>
      </c>
      <c r="BS7" s="1097" t="s">
        <v>582</v>
      </c>
      <c r="BT7" s="1098"/>
      <c r="BU7" s="1098"/>
      <c r="BV7" s="1098"/>
      <c r="BW7" s="1098"/>
      <c r="BX7" s="1098"/>
      <c r="BY7" s="1098"/>
      <c r="BZ7" s="1098"/>
      <c r="CA7" s="1098"/>
      <c r="CB7" s="1098"/>
      <c r="CC7" s="1098"/>
      <c r="CD7" s="1098"/>
      <c r="CE7" s="1098"/>
      <c r="CF7" s="1098"/>
      <c r="CG7" s="1099"/>
      <c r="CH7" s="1084" t="s">
        <v>520</v>
      </c>
      <c r="CI7" s="1085"/>
      <c r="CJ7" s="1085"/>
      <c r="CK7" s="1085"/>
      <c r="CL7" s="1086"/>
      <c r="CM7" s="1084">
        <v>25</v>
      </c>
      <c r="CN7" s="1085"/>
      <c r="CO7" s="1085"/>
      <c r="CP7" s="1085"/>
      <c r="CQ7" s="1086"/>
      <c r="CR7" s="1084">
        <v>5</v>
      </c>
      <c r="CS7" s="1085"/>
      <c r="CT7" s="1085"/>
      <c r="CU7" s="1085"/>
      <c r="CV7" s="1086"/>
      <c r="CW7" s="1084" t="s">
        <v>520</v>
      </c>
      <c r="CX7" s="1085"/>
      <c r="CY7" s="1085"/>
      <c r="CZ7" s="1085"/>
      <c r="DA7" s="1086"/>
      <c r="DB7" s="1084" t="s">
        <v>520</v>
      </c>
      <c r="DC7" s="1085"/>
      <c r="DD7" s="1085"/>
      <c r="DE7" s="1085"/>
      <c r="DF7" s="1086"/>
      <c r="DG7" s="1084">
        <v>215</v>
      </c>
      <c r="DH7" s="1085"/>
      <c r="DI7" s="1085"/>
      <c r="DJ7" s="1085"/>
      <c r="DK7" s="1086"/>
      <c r="DL7" s="1084" t="s">
        <v>520</v>
      </c>
      <c r="DM7" s="1085"/>
      <c r="DN7" s="1085"/>
      <c r="DO7" s="1085"/>
      <c r="DP7" s="1086"/>
      <c r="DQ7" s="1084" t="s">
        <v>520</v>
      </c>
      <c r="DR7" s="1085"/>
      <c r="DS7" s="1085"/>
      <c r="DT7" s="1085"/>
      <c r="DU7" s="1086"/>
      <c r="DV7" s="1097"/>
      <c r="DW7" s="1098"/>
      <c r="DX7" s="1098"/>
      <c r="DY7" s="1098"/>
      <c r="DZ7" s="1112"/>
      <c r="EA7" s="217"/>
    </row>
    <row r="8" spans="1:131" s="218" customFormat="1" ht="26.25" customHeight="1" x14ac:dyDescent="0.15">
      <c r="A8" s="221">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15"/>
      <c r="BA8" s="215"/>
      <c r="BB8" s="215"/>
      <c r="BC8" s="215"/>
      <c r="BD8" s="215"/>
      <c r="BE8" s="216"/>
      <c r="BF8" s="216"/>
      <c r="BG8" s="216"/>
      <c r="BH8" s="216"/>
      <c r="BI8" s="216"/>
      <c r="BJ8" s="216"/>
      <c r="BK8" s="216"/>
      <c r="BL8" s="216"/>
      <c r="BM8" s="216"/>
      <c r="BN8" s="216"/>
      <c r="BO8" s="216"/>
      <c r="BP8" s="216"/>
      <c r="BQ8" s="221">
        <v>2</v>
      </c>
      <c r="BR8" s="222"/>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17"/>
    </row>
    <row r="9" spans="1:131" s="218" customFormat="1" ht="26.25" customHeight="1" x14ac:dyDescent="0.15">
      <c r="A9" s="221">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15"/>
      <c r="BA9" s="215"/>
      <c r="BB9" s="215"/>
      <c r="BC9" s="215"/>
      <c r="BD9" s="215"/>
      <c r="BE9" s="216"/>
      <c r="BF9" s="216"/>
      <c r="BG9" s="216"/>
      <c r="BH9" s="216"/>
      <c r="BI9" s="216"/>
      <c r="BJ9" s="216"/>
      <c r="BK9" s="216"/>
      <c r="BL9" s="216"/>
      <c r="BM9" s="216"/>
      <c r="BN9" s="216"/>
      <c r="BO9" s="216"/>
      <c r="BP9" s="216"/>
      <c r="BQ9" s="221">
        <v>3</v>
      </c>
      <c r="BR9" s="222"/>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17"/>
    </row>
    <row r="10" spans="1:131" s="218" customFormat="1" ht="26.25" customHeight="1" x14ac:dyDescent="0.15">
      <c r="A10" s="221">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15"/>
      <c r="BA10" s="215"/>
      <c r="BB10" s="215"/>
      <c r="BC10" s="215"/>
      <c r="BD10" s="215"/>
      <c r="BE10" s="216"/>
      <c r="BF10" s="216"/>
      <c r="BG10" s="216"/>
      <c r="BH10" s="216"/>
      <c r="BI10" s="216"/>
      <c r="BJ10" s="216"/>
      <c r="BK10" s="216"/>
      <c r="BL10" s="216"/>
      <c r="BM10" s="216"/>
      <c r="BN10" s="216"/>
      <c r="BO10" s="216"/>
      <c r="BP10" s="216"/>
      <c r="BQ10" s="221">
        <v>4</v>
      </c>
      <c r="BR10" s="222"/>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17"/>
    </row>
    <row r="11" spans="1:131" s="218" customFormat="1" ht="26.25" customHeight="1" x14ac:dyDescent="0.15">
      <c r="A11" s="221">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15"/>
      <c r="BA11" s="215"/>
      <c r="BB11" s="215"/>
      <c r="BC11" s="215"/>
      <c r="BD11" s="215"/>
      <c r="BE11" s="216"/>
      <c r="BF11" s="216"/>
      <c r="BG11" s="216"/>
      <c r="BH11" s="216"/>
      <c r="BI11" s="216"/>
      <c r="BJ11" s="216"/>
      <c r="BK11" s="216"/>
      <c r="BL11" s="216"/>
      <c r="BM11" s="216"/>
      <c r="BN11" s="216"/>
      <c r="BO11" s="216"/>
      <c r="BP11" s="216"/>
      <c r="BQ11" s="221">
        <v>5</v>
      </c>
      <c r="BR11" s="222"/>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17"/>
    </row>
    <row r="12" spans="1:131" s="218" customFormat="1" ht="26.25" customHeight="1" x14ac:dyDescent="0.15">
      <c r="A12" s="221">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15"/>
      <c r="BA12" s="215"/>
      <c r="BB12" s="215"/>
      <c r="BC12" s="215"/>
      <c r="BD12" s="215"/>
      <c r="BE12" s="216"/>
      <c r="BF12" s="216"/>
      <c r="BG12" s="216"/>
      <c r="BH12" s="216"/>
      <c r="BI12" s="216"/>
      <c r="BJ12" s="216"/>
      <c r="BK12" s="216"/>
      <c r="BL12" s="216"/>
      <c r="BM12" s="216"/>
      <c r="BN12" s="216"/>
      <c r="BO12" s="216"/>
      <c r="BP12" s="216"/>
      <c r="BQ12" s="221">
        <v>6</v>
      </c>
      <c r="BR12" s="222"/>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17"/>
    </row>
    <row r="13" spans="1:131" s="218" customFormat="1" ht="26.25" customHeight="1" x14ac:dyDescent="0.15">
      <c r="A13" s="221">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15"/>
      <c r="BA13" s="215"/>
      <c r="BB13" s="215"/>
      <c r="BC13" s="215"/>
      <c r="BD13" s="215"/>
      <c r="BE13" s="216"/>
      <c r="BF13" s="216"/>
      <c r="BG13" s="216"/>
      <c r="BH13" s="216"/>
      <c r="BI13" s="216"/>
      <c r="BJ13" s="216"/>
      <c r="BK13" s="216"/>
      <c r="BL13" s="216"/>
      <c r="BM13" s="216"/>
      <c r="BN13" s="216"/>
      <c r="BO13" s="216"/>
      <c r="BP13" s="216"/>
      <c r="BQ13" s="221">
        <v>7</v>
      </c>
      <c r="BR13" s="222"/>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17"/>
    </row>
    <row r="14" spans="1:131" s="218" customFormat="1" ht="26.25" customHeight="1" x14ac:dyDescent="0.15">
      <c r="A14" s="221">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15"/>
      <c r="BA14" s="215"/>
      <c r="BB14" s="215"/>
      <c r="BC14" s="215"/>
      <c r="BD14" s="215"/>
      <c r="BE14" s="216"/>
      <c r="BF14" s="216"/>
      <c r="BG14" s="216"/>
      <c r="BH14" s="216"/>
      <c r="BI14" s="216"/>
      <c r="BJ14" s="216"/>
      <c r="BK14" s="216"/>
      <c r="BL14" s="216"/>
      <c r="BM14" s="216"/>
      <c r="BN14" s="216"/>
      <c r="BO14" s="216"/>
      <c r="BP14" s="216"/>
      <c r="BQ14" s="221">
        <v>8</v>
      </c>
      <c r="BR14" s="222"/>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17"/>
    </row>
    <row r="15" spans="1:131" s="218" customFormat="1" ht="26.25" customHeight="1" x14ac:dyDescent="0.15">
      <c r="A15" s="221">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15"/>
      <c r="BA15" s="215"/>
      <c r="BB15" s="215"/>
      <c r="BC15" s="215"/>
      <c r="BD15" s="215"/>
      <c r="BE15" s="216"/>
      <c r="BF15" s="216"/>
      <c r="BG15" s="216"/>
      <c r="BH15" s="216"/>
      <c r="BI15" s="216"/>
      <c r="BJ15" s="216"/>
      <c r="BK15" s="216"/>
      <c r="BL15" s="216"/>
      <c r="BM15" s="216"/>
      <c r="BN15" s="216"/>
      <c r="BO15" s="216"/>
      <c r="BP15" s="216"/>
      <c r="BQ15" s="221">
        <v>9</v>
      </c>
      <c r="BR15" s="222"/>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17"/>
    </row>
    <row r="16" spans="1:131" s="218" customFormat="1" ht="26.25" customHeight="1" x14ac:dyDescent="0.15">
      <c r="A16" s="221">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15"/>
      <c r="BA16" s="215"/>
      <c r="BB16" s="215"/>
      <c r="BC16" s="215"/>
      <c r="BD16" s="215"/>
      <c r="BE16" s="216"/>
      <c r="BF16" s="216"/>
      <c r="BG16" s="216"/>
      <c r="BH16" s="216"/>
      <c r="BI16" s="216"/>
      <c r="BJ16" s="216"/>
      <c r="BK16" s="216"/>
      <c r="BL16" s="216"/>
      <c r="BM16" s="216"/>
      <c r="BN16" s="216"/>
      <c r="BO16" s="216"/>
      <c r="BP16" s="216"/>
      <c r="BQ16" s="221">
        <v>10</v>
      </c>
      <c r="BR16" s="222"/>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17"/>
    </row>
    <row r="17" spans="1:131" s="218" customFormat="1" ht="26.25" customHeight="1" x14ac:dyDescent="0.15">
      <c r="A17" s="221">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15"/>
      <c r="BA17" s="215"/>
      <c r="BB17" s="215"/>
      <c r="BC17" s="215"/>
      <c r="BD17" s="215"/>
      <c r="BE17" s="216"/>
      <c r="BF17" s="216"/>
      <c r="BG17" s="216"/>
      <c r="BH17" s="216"/>
      <c r="BI17" s="216"/>
      <c r="BJ17" s="216"/>
      <c r="BK17" s="216"/>
      <c r="BL17" s="216"/>
      <c r="BM17" s="216"/>
      <c r="BN17" s="216"/>
      <c r="BO17" s="216"/>
      <c r="BP17" s="216"/>
      <c r="BQ17" s="221">
        <v>11</v>
      </c>
      <c r="BR17" s="222"/>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17"/>
    </row>
    <row r="18" spans="1:131" s="218" customFormat="1" ht="26.25" customHeight="1" x14ac:dyDescent="0.15">
      <c r="A18" s="221">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15"/>
      <c r="BA18" s="215"/>
      <c r="BB18" s="215"/>
      <c r="BC18" s="215"/>
      <c r="BD18" s="215"/>
      <c r="BE18" s="216"/>
      <c r="BF18" s="216"/>
      <c r="BG18" s="216"/>
      <c r="BH18" s="216"/>
      <c r="BI18" s="216"/>
      <c r="BJ18" s="216"/>
      <c r="BK18" s="216"/>
      <c r="BL18" s="216"/>
      <c r="BM18" s="216"/>
      <c r="BN18" s="216"/>
      <c r="BO18" s="216"/>
      <c r="BP18" s="216"/>
      <c r="BQ18" s="221">
        <v>12</v>
      </c>
      <c r="BR18" s="222"/>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17"/>
    </row>
    <row r="19" spans="1:131" s="218" customFormat="1" ht="26.25" customHeight="1" x14ac:dyDescent="0.15">
      <c r="A19" s="221">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15"/>
      <c r="BA19" s="215"/>
      <c r="BB19" s="215"/>
      <c r="BC19" s="215"/>
      <c r="BD19" s="215"/>
      <c r="BE19" s="216"/>
      <c r="BF19" s="216"/>
      <c r="BG19" s="216"/>
      <c r="BH19" s="216"/>
      <c r="BI19" s="216"/>
      <c r="BJ19" s="216"/>
      <c r="BK19" s="216"/>
      <c r="BL19" s="216"/>
      <c r="BM19" s="216"/>
      <c r="BN19" s="216"/>
      <c r="BO19" s="216"/>
      <c r="BP19" s="216"/>
      <c r="BQ19" s="221">
        <v>13</v>
      </c>
      <c r="BR19" s="222"/>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17"/>
    </row>
    <row r="20" spans="1:131" s="218" customFormat="1" ht="26.25" customHeight="1" x14ac:dyDescent="0.15">
      <c r="A20" s="221">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15"/>
      <c r="BA20" s="215"/>
      <c r="BB20" s="215"/>
      <c r="BC20" s="215"/>
      <c r="BD20" s="215"/>
      <c r="BE20" s="216"/>
      <c r="BF20" s="216"/>
      <c r="BG20" s="216"/>
      <c r="BH20" s="216"/>
      <c r="BI20" s="216"/>
      <c r="BJ20" s="216"/>
      <c r="BK20" s="216"/>
      <c r="BL20" s="216"/>
      <c r="BM20" s="216"/>
      <c r="BN20" s="216"/>
      <c r="BO20" s="216"/>
      <c r="BP20" s="216"/>
      <c r="BQ20" s="221">
        <v>14</v>
      </c>
      <c r="BR20" s="222"/>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17"/>
    </row>
    <row r="21" spans="1:131" s="218" customFormat="1" ht="26.25" customHeight="1" thickBot="1" x14ac:dyDescent="0.2">
      <c r="A21" s="221">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15"/>
      <c r="BA21" s="215"/>
      <c r="BB21" s="215"/>
      <c r="BC21" s="215"/>
      <c r="BD21" s="215"/>
      <c r="BE21" s="216"/>
      <c r="BF21" s="216"/>
      <c r="BG21" s="216"/>
      <c r="BH21" s="216"/>
      <c r="BI21" s="216"/>
      <c r="BJ21" s="216"/>
      <c r="BK21" s="216"/>
      <c r="BL21" s="216"/>
      <c r="BM21" s="216"/>
      <c r="BN21" s="216"/>
      <c r="BO21" s="216"/>
      <c r="BP21" s="216"/>
      <c r="BQ21" s="221">
        <v>15</v>
      </c>
      <c r="BR21" s="222"/>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17"/>
    </row>
    <row r="22" spans="1:131" s="218" customFormat="1" ht="26.25" customHeight="1" x14ac:dyDescent="0.15">
      <c r="A22" s="221">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16"/>
      <c r="BF22" s="216"/>
      <c r="BG22" s="216"/>
      <c r="BH22" s="216"/>
      <c r="BI22" s="216"/>
      <c r="BJ22" s="216"/>
      <c r="BK22" s="216"/>
      <c r="BL22" s="216"/>
      <c r="BM22" s="216"/>
      <c r="BN22" s="216"/>
      <c r="BO22" s="216"/>
      <c r="BP22" s="216"/>
      <c r="BQ22" s="221">
        <v>16</v>
      </c>
      <c r="BR22" s="222"/>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17"/>
    </row>
    <row r="23" spans="1:131" s="218" customFormat="1" ht="26.25" customHeight="1" thickBot="1" x14ac:dyDescent="0.2">
      <c r="A23" s="223" t="s">
        <v>393</v>
      </c>
      <c r="B23" s="937" t="s">
        <v>394</v>
      </c>
      <c r="C23" s="938"/>
      <c r="D23" s="938"/>
      <c r="E23" s="938"/>
      <c r="F23" s="938"/>
      <c r="G23" s="938"/>
      <c r="H23" s="938"/>
      <c r="I23" s="938"/>
      <c r="J23" s="938"/>
      <c r="K23" s="938"/>
      <c r="L23" s="938"/>
      <c r="M23" s="938"/>
      <c r="N23" s="938"/>
      <c r="O23" s="938"/>
      <c r="P23" s="948"/>
      <c r="Q23" s="1067">
        <v>6542</v>
      </c>
      <c r="R23" s="1061"/>
      <c r="S23" s="1061"/>
      <c r="T23" s="1061"/>
      <c r="U23" s="1061"/>
      <c r="V23" s="1061">
        <v>6281</v>
      </c>
      <c r="W23" s="1061"/>
      <c r="X23" s="1061"/>
      <c r="Y23" s="1061"/>
      <c r="Z23" s="1061"/>
      <c r="AA23" s="1061">
        <v>261</v>
      </c>
      <c r="AB23" s="1061"/>
      <c r="AC23" s="1061"/>
      <c r="AD23" s="1061"/>
      <c r="AE23" s="1068"/>
      <c r="AF23" s="1069">
        <v>162</v>
      </c>
      <c r="AG23" s="1061"/>
      <c r="AH23" s="1061"/>
      <c r="AI23" s="1061"/>
      <c r="AJ23" s="1070"/>
      <c r="AK23" s="1071"/>
      <c r="AL23" s="1072"/>
      <c r="AM23" s="1072"/>
      <c r="AN23" s="1072"/>
      <c r="AO23" s="1072"/>
      <c r="AP23" s="1061">
        <v>4168</v>
      </c>
      <c r="AQ23" s="1061"/>
      <c r="AR23" s="1061"/>
      <c r="AS23" s="1061"/>
      <c r="AT23" s="1061"/>
      <c r="AU23" s="1062"/>
      <c r="AV23" s="1062"/>
      <c r="AW23" s="1062"/>
      <c r="AX23" s="1062"/>
      <c r="AY23" s="1063"/>
      <c r="AZ23" s="1064" t="s">
        <v>395</v>
      </c>
      <c r="BA23" s="1065"/>
      <c r="BB23" s="1065"/>
      <c r="BC23" s="1065"/>
      <c r="BD23" s="1066"/>
      <c r="BE23" s="216"/>
      <c r="BF23" s="216"/>
      <c r="BG23" s="216"/>
      <c r="BH23" s="216"/>
      <c r="BI23" s="216"/>
      <c r="BJ23" s="216"/>
      <c r="BK23" s="216"/>
      <c r="BL23" s="216"/>
      <c r="BM23" s="216"/>
      <c r="BN23" s="216"/>
      <c r="BO23" s="216"/>
      <c r="BP23" s="216"/>
      <c r="BQ23" s="221">
        <v>17</v>
      </c>
      <c r="BR23" s="222"/>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17"/>
    </row>
    <row r="24" spans="1:131" s="218"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15"/>
      <c r="BA24" s="215"/>
      <c r="BB24" s="215"/>
      <c r="BC24" s="215"/>
      <c r="BD24" s="215"/>
      <c r="BE24" s="216"/>
      <c r="BF24" s="216"/>
      <c r="BG24" s="216"/>
      <c r="BH24" s="216"/>
      <c r="BI24" s="216"/>
      <c r="BJ24" s="216"/>
      <c r="BK24" s="216"/>
      <c r="BL24" s="216"/>
      <c r="BM24" s="216"/>
      <c r="BN24" s="216"/>
      <c r="BO24" s="216"/>
      <c r="BP24" s="216"/>
      <c r="BQ24" s="221">
        <v>18</v>
      </c>
      <c r="BR24" s="222"/>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17"/>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15"/>
      <c r="BK25" s="215"/>
      <c r="BL25" s="215"/>
      <c r="BM25" s="215"/>
      <c r="BN25" s="215"/>
      <c r="BO25" s="224"/>
      <c r="BP25" s="224"/>
      <c r="BQ25" s="221">
        <v>19</v>
      </c>
      <c r="BR25" s="222"/>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13"/>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15"/>
      <c r="BK26" s="215"/>
      <c r="BL26" s="215"/>
      <c r="BM26" s="215"/>
      <c r="BN26" s="215"/>
      <c r="BO26" s="224"/>
      <c r="BP26" s="224"/>
      <c r="BQ26" s="221">
        <v>20</v>
      </c>
      <c r="BR26" s="222"/>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13"/>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15"/>
      <c r="BK27" s="215"/>
      <c r="BL27" s="215"/>
      <c r="BM27" s="215"/>
      <c r="BN27" s="215"/>
      <c r="BO27" s="224"/>
      <c r="BP27" s="224"/>
      <c r="BQ27" s="221">
        <v>21</v>
      </c>
      <c r="BR27" s="222"/>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13"/>
    </row>
    <row r="28" spans="1:131" ht="26.25" customHeight="1" thickTop="1" x14ac:dyDescent="0.15">
      <c r="A28" s="225">
        <v>1</v>
      </c>
      <c r="B28" s="1047" t="s">
        <v>406</v>
      </c>
      <c r="C28" s="1048"/>
      <c r="D28" s="1048"/>
      <c r="E28" s="1048"/>
      <c r="F28" s="1048"/>
      <c r="G28" s="1048"/>
      <c r="H28" s="1048"/>
      <c r="I28" s="1048"/>
      <c r="J28" s="1048"/>
      <c r="K28" s="1048"/>
      <c r="L28" s="1048"/>
      <c r="M28" s="1048"/>
      <c r="N28" s="1048"/>
      <c r="O28" s="1048"/>
      <c r="P28" s="1049"/>
      <c r="Q28" s="1050">
        <v>982</v>
      </c>
      <c r="R28" s="1051"/>
      <c r="S28" s="1051"/>
      <c r="T28" s="1051"/>
      <c r="U28" s="1051"/>
      <c r="V28" s="1051">
        <v>960</v>
      </c>
      <c r="W28" s="1051"/>
      <c r="X28" s="1051"/>
      <c r="Y28" s="1051"/>
      <c r="Z28" s="1051"/>
      <c r="AA28" s="1051">
        <v>21</v>
      </c>
      <c r="AB28" s="1051"/>
      <c r="AC28" s="1051"/>
      <c r="AD28" s="1051"/>
      <c r="AE28" s="1052"/>
      <c r="AF28" s="1053">
        <v>21</v>
      </c>
      <c r="AG28" s="1051"/>
      <c r="AH28" s="1051"/>
      <c r="AI28" s="1051"/>
      <c r="AJ28" s="1054"/>
      <c r="AK28" s="1042">
        <v>62</v>
      </c>
      <c r="AL28" s="1043"/>
      <c r="AM28" s="1043"/>
      <c r="AN28" s="1043"/>
      <c r="AO28" s="1043"/>
      <c r="AP28" s="1043" t="s">
        <v>581</v>
      </c>
      <c r="AQ28" s="1043"/>
      <c r="AR28" s="1043"/>
      <c r="AS28" s="1043"/>
      <c r="AT28" s="1043"/>
      <c r="AU28" s="1043" t="s">
        <v>581</v>
      </c>
      <c r="AV28" s="1043"/>
      <c r="AW28" s="1043"/>
      <c r="AX28" s="1043"/>
      <c r="AY28" s="1043"/>
      <c r="AZ28" s="1044" t="s">
        <v>581</v>
      </c>
      <c r="BA28" s="1044"/>
      <c r="BB28" s="1044"/>
      <c r="BC28" s="1044"/>
      <c r="BD28" s="1044"/>
      <c r="BE28" s="1045"/>
      <c r="BF28" s="1045"/>
      <c r="BG28" s="1045"/>
      <c r="BH28" s="1045"/>
      <c r="BI28" s="1046"/>
      <c r="BJ28" s="215"/>
      <c r="BK28" s="215"/>
      <c r="BL28" s="215"/>
      <c r="BM28" s="215"/>
      <c r="BN28" s="215"/>
      <c r="BO28" s="224"/>
      <c r="BP28" s="224"/>
      <c r="BQ28" s="221">
        <v>22</v>
      </c>
      <c r="BR28" s="222"/>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13"/>
    </row>
    <row r="29" spans="1:131" ht="26.25" customHeight="1" x14ac:dyDescent="0.15">
      <c r="A29" s="225">
        <v>2</v>
      </c>
      <c r="B29" s="1030" t="s">
        <v>407</v>
      </c>
      <c r="C29" s="1031"/>
      <c r="D29" s="1031"/>
      <c r="E29" s="1031"/>
      <c r="F29" s="1031"/>
      <c r="G29" s="1031"/>
      <c r="H29" s="1031"/>
      <c r="I29" s="1031"/>
      <c r="J29" s="1031"/>
      <c r="K29" s="1031"/>
      <c r="L29" s="1031"/>
      <c r="M29" s="1031"/>
      <c r="N29" s="1031"/>
      <c r="O29" s="1031"/>
      <c r="P29" s="1032"/>
      <c r="Q29" s="1038">
        <v>1153</v>
      </c>
      <c r="R29" s="1039"/>
      <c r="S29" s="1039"/>
      <c r="T29" s="1039"/>
      <c r="U29" s="1039"/>
      <c r="V29" s="1039">
        <v>1124</v>
      </c>
      <c r="W29" s="1039"/>
      <c r="X29" s="1039"/>
      <c r="Y29" s="1039"/>
      <c r="Z29" s="1039"/>
      <c r="AA29" s="1039">
        <v>29</v>
      </c>
      <c r="AB29" s="1039"/>
      <c r="AC29" s="1039"/>
      <c r="AD29" s="1039"/>
      <c r="AE29" s="1040"/>
      <c r="AF29" s="1035">
        <v>29</v>
      </c>
      <c r="AG29" s="1036"/>
      <c r="AH29" s="1036"/>
      <c r="AI29" s="1036"/>
      <c r="AJ29" s="1037"/>
      <c r="AK29" s="980">
        <v>160</v>
      </c>
      <c r="AL29" s="971"/>
      <c r="AM29" s="971"/>
      <c r="AN29" s="971"/>
      <c r="AO29" s="971"/>
      <c r="AP29" s="971" t="s">
        <v>520</v>
      </c>
      <c r="AQ29" s="971"/>
      <c r="AR29" s="971"/>
      <c r="AS29" s="971"/>
      <c r="AT29" s="971"/>
      <c r="AU29" s="971" t="s">
        <v>520</v>
      </c>
      <c r="AV29" s="971"/>
      <c r="AW29" s="971"/>
      <c r="AX29" s="971"/>
      <c r="AY29" s="971"/>
      <c r="AZ29" s="1041" t="s">
        <v>520</v>
      </c>
      <c r="BA29" s="1041"/>
      <c r="BB29" s="1041"/>
      <c r="BC29" s="1041"/>
      <c r="BD29" s="1041"/>
      <c r="BE29" s="972"/>
      <c r="BF29" s="972"/>
      <c r="BG29" s="972"/>
      <c r="BH29" s="972"/>
      <c r="BI29" s="973"/>
      <c r="BJ29" s="215"/>
      <c r="BK29" s="215"/>
      <c r="BL29" s="215"/>
      <c r="BM29" s="215"/>
      <c r="BN29" s="215"/>
      <c r="BO29" s="224"/>
      <c r="BP29" s="224"/>
      <c r="BQ29" s="221">
        <v>23</v>
      </c>
      <c r="BR29" s="222"/>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13"/>
    </row>
    <row r="30" spans="1:131" ht="26.25" customHeight="1" x14ac:dyDescent="0.15">
      <c r="A30" s="225">
        <v>3</v>
      </c>
      <c r="B30" s="1030" t="s">
        <v>408</v>
      </c>
      <c r="C30" s="1031"/>
      <c r="D30" s="1031"/>
      <c r="E30" s="1031"/>
      <c r="F30" s="1031"/>
      <c r="G30" s="1031"/>
      <c r="H30" s="1031"/>
      <c r="I30" s="1031"/>
      <c r="J30" s="1031"/>
      <c r="K30" s="1031"/>
      <c r="L30" s="1031"/>
      <c r="M30" s="1031"/>
      <c r="N30" s="1031"/>
      <c r="O30" s="1031"/>
      <c r="P30" s="1032"/>
      <c r="Q30" s="1038">
        <v>160</v>
      </c>
      <c r="R30" s="1039"/>
      <c r="S30" s="1039"/>
      <c r="T30" s="1039"/>
      <c r="U30" s="1039"/>
      <c r="V30" s="1039">
        <v>157</v>
      </c>
      <c r="W30" s="1039"/>
      <c r="X30" s="1039"/>
      <c r="Y30" s="1039"/>
      <c r="Z30" s="1039"/>
      <c r="AA30" s="1039">
        <v>3</v>
      </c>
      <c r="AB30" s="1039"/>
      <c r="AC30" s="1039"/>
      <c r="AD30" s="1039"/>
      <c r="AE30" s="1040"/>
      <c r="AF30" s="1035">
        <v>3</v>
      </c>
      <c r="AG30" s="1036"/>
      <c r="AH30" s="1036"/>
      <c r="AI30" s="1036"/>
      <c r="AJ30" s="1037"/>
      <c r="AK30" s="980">
        <v>47</v>
      </c>
      <c r="AL30" s="971"/>
      <c r="AM30" s="971"/>
      <c r="AN30" s="971"/>
      <c r="AO30" s="971"/>
      <c r="AP30" s="971" t="s">
        <v>520</v>
      </c>
      <c r="AQ30" s="971"/>
      <c r="AR30" s="971"/>
      <c r="AS30" s="971"/>
      <c r="AT30" s="971"/>
      <c r="AU30" s="971" t="s">
        <v>520</v>
      </c>
      <c r="AV30" s="971"/>
      <c r="AW30" s="971"/>
      <c r="AX30" s="971"/>
      <c r="AY30" s="971"/>
      <c r="AZ30" s="1041" t="s">
        <v>520</v>
      </c>
      <c r="BA30" s="1041"/>
      <c r="BB30" s="1041"/>
      <c r="BC30" s="1041"/>
      <c r="BD30" s="1041"/>
      <c r="BE30" s="972"/>
      <c r="BF30" s="972"/>
      <c r="BG30" s="972"/>
      <c r="BH30" s="972"/>
      <c r="BI30" s="973"/>
      <c r="BJ30" s="215"/>
      <c r="BK30" s="215"/>
      <c r="BL30" s="215"/>
      <c r="BM30" s="215"/>
      <c r="BN30" s="215"/>
      <c r="BO30" s="224"/>
      <c r="BP30" s="224"/>
      <c r="BQ30" s="221">
        <v>24</v>
      </c>
      <c r="BR30" s="222"/>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13"/>
    </row>
    <row r="31" spans="1:131" ht="26.25" customHeight="1" x14ac:dyDescent="0.15">
      <c r="A31" s="225">
        <v>4</v>
      </c>
      <c r="B31" s="1030" t="s">
        <v>409</v>
      </c>
      <c r="C31" s="1031"/>
      <c r="D31" s="1031"/>
      <c r="E31" s="1031"/>
      <c r="F31" s="1031"/>
      <c r="G31" s="1031"/>
      <c r="H31" s="1031"/>
      <c r="I31" s="1031"/>
      <c r="J31" s="1031"/>
      <c r="K31" s="1031"/>
      <c r="L31" s="1031"/>
      <c r="M31" s="1031"/>
      <c r="N31" s="1031"/>
      <c r="O31" s="1031"/>
      <c r="P31" s="1032"/>
      <c r="Q31" s="1038">
        <v>208</v>
      </c>
      <c r="R31" s="1039"/>
      <c r="S31" s="1039"/>
      <c r="T31" s="1039"/>
      <c r="U31" s="1039"/>
      <c r="V31" s="1039">
        <v>189</v>
      </c>
      <c r="W31" s="1039"/>
      <c r="X31" s="1039"/>
      <c r="Y31" s="1039"/>
      <c r="Z31" s="1039"/>
      <c r="AA31" s="1039">
        <v>19</v>
      </c>
      <c r="AB31" s="1039"/>
      <c r="AC31" s="1039"/>
      <c r="AD31" s="1039"/>
      <c r="AE31" s="1040"/>
      <c r="AF31" s="1035">
        <v>350</v>
      </c>
      <c r="AG31" s="1036"/>
      <c r="AH31" s="1036"/>
      <c r="AI31" s="1036"/>
      <c r="AJ31" s="1037"/>
      <c r="AK31" s="980">
        <v>1</v>
      </c>
      <c r="AL31" s="971"/>
      <c r="AM31" s="971"/>
      <c r="AN31" s="971"/>
      <c r="AO31" s="971"/>
      <c r="AP31" s="971">
        <v>1429</v>
      </c>
      <c r="AQ31" s="971"/>
      <c r="AR31" s="971"/>
      <c r="AS31" s="971"/>
      <c r="AT31" s="971"/>
      <c r="AU31" s="971">
        <v>7</v>
      </c>
      <c r="AV31" s="971"/>
      <c r="AW31" s="971"/>
      <c r="AX31" s="971"/>
      <c r="AY31" s="971"/>
      <c r="AZ31" s="1041" t="s">
        <v>581</v>
      </c>
      <c r="BA31" s="1041"/>
      <c r="BB31" s="1041"/>
      <c r="BC31" s="1041"/>
      <c r="BD31" s="1041"/>
      <c r="BE31" s="972" t="s">
        <v>410</v>
      </c>
      <c r="BF31" s="972"/>
      <c r="BG31" s="972"/>
      <c r="BH31" s="972"/>
      <c r="BI31" s="973"/>
      <c r="BJ31" s="215"/>
      <c r="BK31" s="215"/>
      <c r="BL31" s="215"/>
      <c r="BM31" s="215"/>
      <c r="BN31" s="215"/>
      <c r="BO31" s="224"/>
      <c r="BP31" s="224"/>
      <c r="BQ31" s="221">
        <v>25</v>
      </c>
      <c r="BR31" s="222"/>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13"/>
    </row>
    <row r="32" spans="1:131" ht="26.25" customHeight="1" x14ac:dyDescent="0.15">
      <c r="A32" s="225">
        <v>5</v>
      </c>
      <c r="B32" s="1030" t="s">
        <v>411</v>
      </c>
      <c r="C32" s="1031"/>
      <c r="D32" s="1031"/>
      <c r="E32" s="1031"/>
      <c r="F32" s="1031"/>
      <c r="G32" s="1031"/>
      <c r="H32" s="1031"/>
      <c r="I32" s="1031"/>
      <c r="J32" s="1031"/>
      <c r="K32" s="1031"/>
      <c r="L32" s="1031"/>
      <c r="M32" s="1031"/>
      <c r="N32" s="1031"/>
      <c r="O32" s="1031"/>
      <c r="P32" s="1032"/>
      <c r="Q32" s="1038">
        <v>460</v>
      </c>
      <c r="R32" s="1039"/>
      <c r="S32" s="1039"/>
      <c r="T32" s="1039"/>
      <c r="U32" s="1039"/>
      <c r="V32" s="1039">
        <v>439</v>
      </c>
      <c r="W32" s="1039"/>
      <c r="X32" s="1039"/>
      <c r="Y32" s="1039"/>
      <c r="Z32" s="1039"/>
      <c r="AA32" s="1039">
        <v>21</v>
      </c>
      <c r="AB32" s="1039"/>
      <c r="AC32" s="1039"/>
      <c r="AD32" s="1039"/>
      <c r="AE32" s="1040"/>
      <c r="AF32" s="1035">
        <v>170</v>
      </c>
      <c r="AG32" s="1036"/>
      <c r="AH32" s="1036"/>
      <c r="AI32" s="1036"/>
      <c r="AJ32" s="1037"/>
      <c r="AK32" s="980">
        <v>240</v>
      </c>
      <c r="AL32" s="971"/>
      <c r="AM32" s="971"/>
      <c r="AN32" s="971"/>
      <c r="AO32" s="971"/>
      <c r="AP32" s="971">
        <v>4420</v>
      </c>
      <c r="AQ32" s="971"/>
      <c r="AR32" s="971"/>
      <c r="AS32" s="971"/>
      <c r="AT32" s="971"/>
      <c r="AU32" s="971">
        <v>3766</v>
      </c>
      <c r="AV32" s="971"/>
      <c r="AW32" s="971"/>
      <c r="AX32" s="971"/>
      <c r="AY32" s="971"/>
      <c r="AZ32" s="1041" t="s">
        <v>581</v>
      </c>
      <c r="BA32" s="1041"/>
      <c r="BB32" s="1041"/>
      <c r="BC32" s="1041"/>
      <c r="BD32" s="1041"/>
      <c r="BE32" s="972" t="s">
        <v>410</v>
      </c>
      <c r="BF32" s="972"/>
      <c r="BG32" s="972"/>
      <c r="BH32" s="972"/>
      <c r="BI32" s="973"/>
      <c r="BJ32" s="215"/>
      <c r="BK32" s="215"/>
      <c r="BL32" s="215"/>
      <c r="BM32" s="215"/>
      <c r="BN32" s="215"/>
      <c r="BO32" s="224"/>
      <c r="BP32" s="224"/>
      <c r="BQ32" s="221">
        <v>26</v>
      </c>
      <c r="BR32" s="222"/>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13"/>
    </row>
    <row r="33" spans="1:131" ht="26.25" customHeight="1" x14ac:dyDescent="0.15">
      <c r="A33" s="225">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15"/>
      <c r="BK33" s="215"/>
      <c r="BL33" s="215"/>
      <c r="BM33" s="215"/>
      <c r="BN33" s="215"/>
      <c r="BO33" s="224"/>
      <c r="BP33" s="224"/>
      <c r="BQ33" s="221">
        <v>27</v>
      </c>
      <c r="BR33" s="222"/>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13"/>
    </row>
    <row r="34" spans="1:131" ht="26.25" customHeight="1" x14ac:dyDescent="0.15">
      <c r="A34" s="225">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15"/>
      <c r="BK34" s="215"/>
      <c r="BL34" s="215"/>
      <c r="BM34" s="215"/>
      <c r="BN34" s="215"/>
      <c r="BO34" s="224"/>
      <c r="BP34" s="224"/>
      <c r="BQ34" s="221">
        <v>28</v>
      </c>
      <c r="BR34" s="222"/>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13"/>
    </row>
    <row r="35" spans="1:131" ht="26.25" customHeight="1" x14ac:dyDescent="0.15">
      <c r="A35" s="225">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15"/>
      <c r="BK35" s="215"/>
      <c r="BL35" s="215"/>
      <c r="BM35" s="215"/>
      <c r="BN35" s="215"/>
      <c r="BO35" s="224"/>
      <c r="BP35" s="224"/>
      <c r="BQ35" s="221">
        <v>29</v>
      </c>
      <c r="BR35" s="222"/>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13"/>
    </row>
    <row r="36" spans="1:131" ht="26.25" customHeight="1" x14ac:dyDescent="0.15">
      <c r="A36" s="225">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15"/>
      <c r="BK36" s="215"/>
      <c r="BL36" s="215"/>
      <c r="BM36" s="215"/>
      <c r="BN36" s="215"/>
      <c r="BO36" s="224"/>
      <c r="BP36" s="224"/>
      <c r="BQ36" s="221">
        <v>30</v>
      </c>
      <c r="BR36" s="222"/>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13"/>
    </row>
    <row r="37" spans="1:131" ht="26.25" customHeight="1" x14ac:dyDescent="0.15">
      <c r="A37" s="225">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15"/>
      <c r="BK37" s="215"/>
      <c r="BL37" s="215"/>
      <c r="BM37" s="215"/>
      <c r="BN37" s="215"/>
      <c r="BO37" s="224"/>
      <c r="BP37" s="224"/>
      <c r="BQ37" s="221">
        <v>31</v>
      </c>
      <c r="BR37" s="222"/>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13"/>
    </row>
    <row r="38" spans="1:131" ht="26.25" customHeight="1" x14ac:dyDescent="0.15">
      <c r="A38" s="225">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15"/>
      <c r="BK38" s="215"/>
      <c r="BL38" s="215"/>
      <c r="BM38" s="215"/>
      <c r="BN38" s="215"/>
      <c r="BO38" s="224"/>
      <c r="BP38" s="224"/>
      <c r="BQ38" s="221">
        <v>32</v>
      </c>
      <c r="BR38" s="222"/>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13"/>
    </row>
    <row r="39" spans="1:131" ht="26.25" customHeight="1" x14ac:dyDescent="0.15">
      <c r="A39" s="225">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15"/>
      <c r="BK39" s="215"/>
      <c r="BL39" s="215"/>
      <c r="BM39" s="215"/>
      <c r="BN39" s="215"/>
      <c r="BO39" s="224"/>
      <c r="BP39" s="224"/>
      <c r="BQ39" s="221">
        <v>33</v>
      </c>
      <c r="BR39" s="222"/>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13"/>
    </row>
    <row r="40" spans="1:131" ht="26.25" customHeight="1" x14ac:dyDescent="0.15">
      <c r="A40" s="221">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15"/>
      <c r="BK40" s="215"/>
      <c r="BL40" s="215"/>
      <c r="BM40" s="215"/>
      <c r="BN40" s="215"/>
      <c r="BO40" s="224"/>
      <c r="BP40" s="224"/>
      <c r="BQ40" s="221">
        <v>34</v>
      </c>
      <c r="BR40" s="222"/>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13"/>
    </row>
    <row r="41" spans="1:131" ht="26.25" customHeight="1" x14ac:dyDescent="0.15">
      <c r="A41" s="221">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15"/>
      <c r="BK41" s="215"/>
      <c r="BL41" s="215"/>
      <c r="BM41" s="215"/>
      <c r="BN41" s="215"/>
      <c r="BO41" s="224"/>
      <c r="BP41" s="224"/>
      <c r="BQ41" s="221">
        <v>35</v>
      </c>
      <c r="BR41" s="222"/>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13"/>
    </row>
    <row r="42" spans="1:131" ht="26.25" customHeight="1" x14ac:dyDescent="0.15">
      <c r="A42" s="221">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15"/>
      <c r="BK42" s="215"/>
      <c r="BL42" s="215"/>
      <c r="BM42" s="215"/>
      <c r="BN42" s="215"/>
      <c r="BO42" s="224"/>
      <c r="BP42" s="224"/>
      <c r="BQ42" s="221">
        <v>36</v>
      </c>
      <c r="BR42" s="222"/>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13"/>
    </row>
    <row r="43" spans="1:131" ht="26.25" customHeight="1" x14ac:dyDescent="0.15">
      <c r="A43" s="221">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15"/>
      <c r="BK43" s="215"/>
      <c r="BL43" s="215"/>
      <c r="BM43" s="215"/>
      <c r="BN43" s="215"/>
      <c r="BO43" s="224"/>
      <c r="BP43" s="224"/>
      <c r="BQ43" s="221">
        <v>37</v>
      </c>
      <c r="BR43" s="222"/>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13"/>
    </row>
    <row r="44" spans="1:131" ht="26.25" customHeight="1" x14ac:dyDescent="0.15">
      <c r="A44" s="221">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15"/>
      <c r="BK44" s="215"/>
      <c r="BL44" s="215"/>
      <c r="BM44" s="215"/>
      <c r="BN44" s="215"/>
      <c r="BO44" s="224"/>
      <c r="BP44" s="224"/>
      <c r="BQ44" s="221">
        <v>38</v>
      </c>
      <c r="BR44" s="222"/>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13"/>
    </row>
    <row r="45" spans="1:131" ht="26.25" customHeight="1" x14ac:dyDescent="0.15">
      <c r="A45" s="221">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15"/>
      <c r="BK45" s="215"/>
      <c r="BL45" s="215"/>
      <c r="BM45" s="215"/>
      <c r="BN45" s="215"/>
      <c r="BO45" s="224"/>
      <c r="BP45" s="224"/>
      <c r="BQ45" s="221">
        <v>39</v>
      </c>
      <c r="BR45" s="222"/>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13"/>
    </row>
    <row r="46" spans="1:131" ht="26.25" customHeight="1" x14ac:dyDescent="0.15">
      <c r="A46" s="221">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15"/>
      <c r="BK46" s="215"/>
      <c r="BL46" s="215"/>
      <c r="BM46" s="215"/>
      <c r="BN46" s="215"/>
      <c r="BO46" s="224"/>
      <c r="BP46" s="224"/>
      <c r="BQ46" s="221">
        <v>40</v>
      </c>
      <c r="BR46" s="222"/>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13"/>
    </row>
    <row r="47" spans="1:131" ht="26.25" customHeight="1" x14ac:dyDescent="0.15">
      <c r="A47" s="221">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15"/>
      <c r="BK47" s="215"/>
      <c r="BL47" s="215"/>
      <c r="BM47" s="215"/>
      <c r="BN47" s="215"/>
      <c r="BO47" s="224"/>
      <c r="BP47" s="224"/>
      <c r="BQ47" s="221">
        <v>41</v>
      </c>
      <c r="BR47" s="222"/>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13"/>
    </row>
    <row r="48" spans="1:131" ht="26.25" customHeight="1" x14ac:dyDescent="0.15">
      <c r="A48" s="221">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15"/>
      <c r="BK48" s="215"/>
      <c r="BL48" s="215"/>
      <c r="BM48" s="215"/>
      <c r="BN48" s="215"/>
      <c r="BO48" s="224"/>
      <c r="BP48" s="224"/>
      <c r="BQ48" s="221">
        <v>42</v>
      </c>
      <c r="BR48" s="222"/>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13"/>
    </row>
    <row r="49" spans="1:131" ht="26.25" customHeight="1" x14ac:dyDescent="0.15">
      <c r="A49" s="221">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15"/>
      <c r="BK49" s="215"/>
      <c r="BL49" s="215"/>
      <c r="BM49" s="215"/>
      <c r="BN49" s="215"/>
      <c r="BO49" s="224"/>
      <c r="BP49" s="224"/>
      <c r="BQ49" s="221">
        <v>43</v>
      </c>
      <c r="BR49" s="222"/>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13"/>
    </row>
    <row r="50" spans="1:131" ht="26.25" customHeight="1" x14ac:dyDescent="0.15">
      <c r="A50" s="221">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15"/>
      <c r="BK50" s="215"/>
      <c r="BL50" s="215"/>
      <c r="BM50" s="215"/>
      <c r="BN50" s="215"/>
      <c r="BO50" s="224"/>
      <c r="BP50" s="224"/>
      <c r="BQ50" s="221">
        <v>44</v>
      </c>
      <c r="BR50" s="222"/>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13"/>
    </row>
    <row r="51" spans="1:131" ht="26.25" customHeight="1" x14ac:dyDescent="0.15">
      <c r="A51" s="221">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15"/>
      <c r="BK51" s="215"/>
      <c r="BL51" s="215"/>
      <c r="BM51" s="215"/>
      <c r="BN51" s="215"/>
      <c r="BO51" s="224"/>
      <c r="BP51" s="224"/>
      <c r="BQ51" s="221">
        <v>45</v>
      </c>
      <c r="BR51" s="222"/>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13"/>
    </row>
    <row r="52" spans="1:131" ht="26.25" customHeight="1" x14ac:dyDescent="0.15">
      <c r="A52" s="221">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15"/>
      <c r="BK52" s="215"/>
      <c r="BL52" s="215"/>
      <c r="BM52" s="215"/>
      <c r="BN52" s="215"/>
      <c r="BO52" s="224"/>
      <c r="BP52" s="224"/>
      <c r="BQ52" s="221">
        <v>46</v>
      </c>
      <c r="BR52" s="222"/>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13"/>
    </row>
    <row r="53" spans="1:131" ht="26.25" customHeight="1" x14ac:dyDescent="0.15">
      <c r="A53" s="221">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15"/>
      <c r="BK53" s="215"/>
      <c r="BL53" s="215"/>
      <c r="BM53" s="215"/>
      <c r="BN53" s="215"/>
      <c r="BO53" s="224"/>
      <c r="BP53" s="224"/>
      <c r="BQ53" s="221">
        <v>47</v>
      </c>
      <c r="BR53" s="222"/>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13"/>
    </row>
    <row r="54" spans="1:131" ht="26.25" customHeight="1" x14ac:dyDescent="0.15">
      <c r="A54" s="221">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15"/>
      <c r="BK54" s="215"/>
      <c r="BL54" s="215"/>
      <c r="BM54" s="215"/>
      <c r="BN54" s="215"/>
      <c r="BO54" s="224"/>
      <c r="BP54" s="224"/>
      <c r="BQ54" s="221">
        <v>48</v>
      </c>
      <c r="BR54" s="222"/>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13"/>
    </row>
    <row r="55" spans="1:131" ht="26.25" customHeight="1" x14ac:dyDescent="0.15">
      <c r="A55" s="221">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15"/>
      <c r="BK55" s="215"/>
      <c r="BL55" s="215"/>
      <c r="BM55" s="215"/>
      <c r="BN55" s="215"/>
      <c r="BO55" s="224"/>
      <c r="BP55" s="224"/>
      <c r="BQ55" s="221">
        <v>49</v>
      </c>
      <c r="BR55" s="222"/>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13"/>
    </row>
    <row r="56" spans="1:131" ht="26.25" customHeight="1" x14ac:dyDescent="0.15">
      <c r="A56" s="221">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15"/>
      <c r="BK56" s="215"/>
      <c r="BL56" s="215"/>
      <c r="BM56" s="215"/>
      <c r="BN56" s="215"/>
      <c r="BO56" s="224"/>
      <c r="BP56" s="224"/>
      <c r="BQ56" s="221">
        <v>50</v>
      </c>
      <c r="BR56" s="222"/>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13"/>
    </row>
    <row r="57" spans="1:131" ht="26.25" customHeight="1" x14ac:dyDescent="0.15">
      <c r="A57" s="221">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15"/>
      <c r="BK57" s="215"/>
      <c r="BL57" s="215"/>
      <c r="BM57" s="215"/>
      <c r="BN57" s="215"/>
      <c r="BO57" s="224"/>
      <c r="BP57" s="224"/>
      <c r="BQ57" s="221">
        <v>51</v>
      </c>
      <c r="BR57" s="222"/>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13"/>
    </row>
    <row r="58" spans="1:131" ht="26.25" customHeight="1" x14ac:dyDescent="0.15">
      <c r="A58" s="221">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15"/>
      <c r="BK58" s="215"/>
      <c r="BL58" s="215"/>
      <c r="BM58" s="215"/>
      <c r="BN58" s="215"/>
      <c r="BO58" s="224"/>
      <c r="BP58" s="224"/>
      <c r="BQ58" s="221">
        <v>52</v>
      </c>
      <c r="BR58" s="222"/>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13"/>
    </row>
    <row r="59" spans="1:131" ht="26.25" customHeight="1" x14ac:dyDescent="0.15">
      <c r="A59" s="221">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15"/>
      <c r="BK59" s="215"/>
      <c r="BL59" s="215"/>
      <c r="BM59" s="215"/>
      <c r="BN59" s="215"/>
      <c r="BO59" s="224"/>
      <c r="BP59" s="224"/>
      <c r="BQ59" s="221">
        <v>53</v>
      </c>
      <c r="BR59" s="222"/>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13"/>
    </row>
    <row r="60" spans="1:131" ht="26.25" customHeight="1" x14ac:dyDescent="0.15">
      <c r="A60" s="221">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15"/>
      <c r="BK60" s="215"/>
      <c r="BL60" s="215"/>
      <c r="BM60" s="215"/>
      <c r="BN60" s="215"/>
      <c r="BO60" s="224"/>
      <c r="BP60" s="224"/>
      <c r="BQ60" s="221">
        <v>54</v>
      </c>
      <c r="BR60" s="222"/>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13"/>
    </row>
    <row r="61" spans="1:131" ht="26.25" customHeight="1" thickBot="1" x14ac:dyDescent="0.2">
      <c r="A61" s="221">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15"/>
      <c r="BK61" s="215"/>
      <c r="BL61" s="215"/>
      <c r="BM61" s="215"/>
      <c r="BN61" s="215"/>
      <c r="BO61" s="224"/>
      <c r="BP61" s="224"/>
      <c r="BQ61" s="221">
        <v>55</v>
      </c>
      <c r="BR61" s="222"/>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13"/>
    </row>
    <row r="62" spans="1:131" ht="26.25" customHeight="1" x14ac:dyDescent="0.15">
      <c r="A62" s="221">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24"/>
      <c r="BP62" s="224"/>
      <c r="BQ62" s="221">
        <v>56</v>
      </c>
      <c r="BR62" s="222"/>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13"/>
    </row>
    <row r="63" spans="1:131" ht="26.25" customHeight="1" thickBot="1" x14ac:dyDescent="0.2">
      <c r="A63" s="223" t="s">
        <v>393</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574</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414</v>
      </c>
      <c r="BK63" s="953"/>
      <c r="BL63" s="953"/>
      <c r="BM63" s="953"/>
      <c r="BN63" s="1019"/>
      <c r="BO63" s="224"/>
      <c r="BP63" s="224"/>
      <c r="BQ63" s="221">
        <v>57</v>
      </c>
      <c r="BR63" s="222"/>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13"/>
    </row>
    <row r="64" spans="1:131" ht="26.25" customHeight="1" x14ac:dyDescent="0.15">
      <c r="A64" s="224"/>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1">
        <v>58</v>
      </c>
      <c r="BR64" s="222"/>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13"/>
    </row>
    <row r="65" spans="1:131" ht="26.25" customHeight="1" thickBot="1" x14ac:dyDescent="0.2">
      <c r="A65" s="215" t="s">
        <v>415</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24"/>
      <c r="BF65" s="224"/>
      <c r="BG65" s="224"/>
      <c r="BH65" s="224"/>
      <c r="BI65" s="224"/>
      <c r="BJ65" s="224"/>
      <c r="BK65" s="224"/>
      <c r="BL65" s="224"/>
      <c r="BM65" s="224"/>
      <c r="BN65" s="224"/>
      <c r="BO65" s="224"/>
      <c r="BP65" s="224"/>
      <c r="BQ65" s="221">
        <v>59</v>
      </c>
      <c r="BR65" s="222"/>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13"/>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418</v>
      </c>
      <c r="W66" s="1002"/>
      <c r="X66" s="1002"/>
      <c r="Y66" s="1002"/>
      <c r="Z66" s="1003"/>
      <c r="AA66" s="1001" t="s">
        <v>400</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381</v>
      </c>
      <c r="BA66" s="1002"/>
      <c r="BB66" s="1002"/>
      <c r="BC66" s="1002"/>
      <c r="BD66" s="1015"/>
      <c r="BE66" s="224"/>
      <c r="BF66" s="224"/>
      <c r="BG66" s="224"/>
      <c r="BH66" s="224"/>
      <c r="BI66" s="224"/>
      <c r="BJ66" s="224"/>
      <c r="BK66" s="224"/>
      <c r="BL66" s="224"/>
      <c r="BM66" s="224"/>
      <c r="BN66" s="224"/>
      <c r="BO66" s="224"/>
      <c r="BP66" s="224"/>
      <c r="BQ66" s="221">
        <v>60</v>
      </c>
      <c r="BR66" s="226"/>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13"/>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24"/>
      <c r="BF67" s="224"/>
      <c r="BG67" s="224"/>
      <c r="BH67" s="224"/>
      <c r="BI67" s="224"/>
      <c r="BJ67" s="224"/>
      <c r="BK67" s="224"/>
      <c r="BL67" s="224"/>
      <c r="BM67" s="224"/>
      <c r="BN67" s="224"/>
      <c r="BO67" s="224"/>
      <c r="BP67" s="224"/>
      <c r="BQ67" s="221">
        <v>61</v>
      </c>
      <c r="BR67" s="226"/>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13"/>
    </row>
    <row r="68" spans="1:131" ht="26.25" customHeight="1" thickTop="1" x14ac:dyDescent="0.15">
      <c r="A68" s="219">
        <v>1</v>
      </c>
      <c r="B68" s="985" t="s">
        <v>584</v>
      </c>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v>110</v>
      </c>
      <c r="AG68" s="982"/>
      <c r="AH68" s="982"/>
      <c r="AI68" s="982"/>
      <c r="AJ68" s="982"/>
      <c r="AK68" s="982"/>
      <c r="AL68" s="982"/>
      <c r="AM68" s="982"/>
      <c r="AN68" s="982"/>
      <c r="AO68" s="982"/>
      <c r="AP68" s="982">
        <v>6058</v>
      </c>
      <c r="AQ68" s="982"/>
      <c r="AR68" s="982"/>
      <c r="AS68" s="982"/>
      <c r="AT68" s="982"/>
      <c r="AU68" s="982">
        <v>271</v>
      </c>
      <c r="AV68" s="982"/>
      <c r="AW68" s="982"/>
      <c r="AX68" s="982"/>
      <c r="AY68" s="982"/>
      <c r="AZ68" s="983"/>
      <c r="BA68" s="983"/>
      <c r="BB68" s="983"/>
      <c r="BC68" s="983"/>
      <c r="BD68" s="984"/>
      <c r="BE68" s="224"/>
      <c r="BF68" s="224"/>
      <c r="BG68" s="224"/>
      <c r="BH68" s="224"/>
      <c r="BI68" s="224"/>
      <c r="BJ68" s="224"/>
      <c r="BK68" s="224"/>
      <c r="BL68" s="224"/>
      <c r="BM68" s="224"/>
      <c r="BN68" s="224"/>
      <c r="BO68" s="224"/>
      <c r="BP68" s="224"/>
      <c r="BQ68" s="221">
        <v>62</v>
      </c>
      <c r="BR68" s="226"/>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13"/>
    </row>
    <row r="69" spans="1:131" ht="26.25" customHeight="1" x14ac:dyDescent="0.15">
      <c r="A69" s="221">
        <v>2</v>
      </c>
      <c r="B69" s="974" t="s">
        <v>585</v>
      </c>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v>20</v>
      </c>
      <c r="AG69" s="971"/>
      <c r="AH69" s="971"/>
      <c r="AI69" s="971"/>
      <c r="AJ69" s="971"/>
      <c r="AK69" s="971"/>
      <c r="AL69" s="971"/>
      <c r="AM69" s="971"/>
      <c r="AN69" s="971"/>
      <c r="AO69" s="971"/>
      <c r="AP69" s="971">
        <v>245</v>
      </c>
      <c r="AQ69" s="971"/>
      <c r="AR69" s="971"/>
      <c r="AS69" s="971"/>
      <c r="AT69" s="971"/>
      <c r="AU69" s="971">
        <v>15</v>
      </c>
      <c r="AV69" s="971"/>
      <c r="AW69" s="971"/>
      <c r="AX69" s="971"/>
      <c r="AY69" s="971"/>
      <c r="AZ69" s="972"/>
      <c r="BA69" s="972"/>
      <c r="BB69" s="972"/>
      <c r="BC69" s="972"/>
      <c r="BD69" s="973"/>
      <c r="BE69" s="224"/>
      <c r="BF69" s="224"/>
      <c r="BG69" s="224"/>
      <c r="BH69" s="224"/>
      <c r="BI69" s="224"/>
      <c r="BJ69" s="224"/>
      <c r="BK69" s="224"/>
      <c r="BL69" s="224"/>
      <c r="BM69" s="224"/>
      <c r="BN69" s="224"/>
      <c r="BO69" s="224"/>
      <c r="BP69" s="224"/>
      <c r="BQ69" s="221">
        <v>63</v>
      </c>
      <c r="BR69" s="226"/>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13"/>
    </row>
    <row r="70" spans="1:131" ht="26.25" customHeight="1" x14ac:dyDescent="0.15">
      <c r="A70" s="221">
        <v>3</v>
      </c>
      <c r="B70" s="974" t="s">
        <v>586</v>
      </c>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v>2</v>
      </c>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24"/>
      <c r="BF70" s="224"/>
      <c r="BG70" s="224"/>
      <c r="BH70" s="224"/>
      <c r="BI70" s="224"/>
      <c r="BJ70" s="224"/>
      <c r="BK70" s="224"/>
      <c r="BL70" s="224"/>
      <c r="BM70" s="224"/>
      <c r="BN70" s="224"/>
      <c r="BO70" s="224"/>
      <c r="BP70" s="224"/>
      <c r="BQ70" s="221">
        <v>64</v>
      </c>
      <c r="BR70" s="226"/>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13"/>
    </row>
    <row r="71" spans="1:131" ht="26.25" customHeight="1" x14ac:dyDescent="0.15">
      <c r="A71" s="221">
        <v>4</v>
      </c>
      <c r="B71" s="974" t="s">
        <v>587</v>
      </c>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v>3</v>
      </c>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24"/>
      <c r="BF71" s="224"/>
      <c r="BG71" s="224"/>
      <c r="BH71" s="224"/>
      <c r="BI71" s="224"/>
      <c r="BJ71" s="224"/>
      <c r="BK71" s="224"/>
      <c r="BL71" s="224"/>
      <c r="BM71" s="224"/>
      <c r="BN71" s="224"/>
      <c r="BO71" s="224"/>
      <c r="BP71" s="224"/>
      <c r="BQ71" s="221">
        <v>65</v>
      </c>
      <c r="BR71" s="226"/>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13"/>
    </row>
    <row r="72" spans="1:131" ht="26.25" customHeight="1" x14ac:dyDescent="0.15">
      <c r="A72" s="221">
        <v>5</v>
      </c>
      <c r="B72" s="974" t="s">
        <v>588</v>
      </c>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v>53</v>
      </c>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24"/>
      <c r="BF72" s="224"/>
      <c r="BG72" s="224"/>
      <c r="BH72" s="224"/>
      <c r="BI72" s="224"/>
      <c r="BJ72" s="224"/>
      <c r="BK72" s="224"/>
      <c r="BL72" s="224"/>
      <c r="BM72" s="224"/>
      <c r="BN72" s="224"/>
      <c r="BO72" s="224"/>
      <c r="BP72" s="224"/>
      <c r="BQ72" s="221">
        <v>66</v>
      </c>
      <c r="BR72" s="226"/>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13"/>
    </row>
    <row r="73" spans="1:131" ht="26.25" customHeight="1" x14ac:dyDescent="0.15">
      <c r="A73" s="221">
        <v>6</v>
      </c>
      <c r="B73" s="974" t="s">
        <v>589</v>
      </c>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v>50</v>
      </c>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24"/>
      <c r="BF73" s="224"/>
      <c r="BG73" s="224"/>
      <c r="BH73" s="224"/>
      <c r="BI73" s="224"/>
      <c r="BJ73" s="224"/>
      <c r="BK73" s="224"/>
      <c r="BL73" s="224"/>
      <c r="BM73" s="224"/>
      <c r="BN73" s="224"/>
      <c r="BO73" s="224"/>
      <c r="BP73" s="224"/>
      <c r="BQ73" s="221">
        <v>67</v>
      </c>
      <c r="BR73" s="226"/>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13"/>
    </row>
    <row r="74" spans="1:131" ht="26.25" customHeight="1" x14ac:dyDescent="0.15">
      <c r="A74" s="221">
        <v>7</v>
      </c>
      <c r="B74" s="974" t="s">
        <v>590</v>
      </c>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v>15301</v>
      </c>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24"/>
      <c r="BF74" s="224"/>
      <c r="BG74" s="224"/>
      <c r="BH74" s="224"/>
      <c r="BI74" s="224"/>
      <c r="BJ74" s="224"/>
      <c r="BK74" s="224"/>
      <c r="BL74" s="224"/>
      <c r="BM74" s="224"/>
      <c r="BN74" s="224"/>
      <c r="BO74" s="224"/>
      <c r="BP74" s="224"/>
      <c r="BQ74" s="221">
        <v>68</v>
      </c>
      <c r="BR74" s="226"/>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13"/>
    </row>
    <row r="75" spans="1:131" ht="26.25" customHeight="1" x14ac:dyDescent="0.15">
      <c r="A75" s="221">
        <v>8</v>
      </c>
      <c r="B75" s="974" t="s">
        <v>591</v>
      </c>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v>0</v>
      </c>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24"/>
      <c r="BF75" s="224"/>
      <c r="BG75" s="224"/>
      <c r="BH75" s="224"/>
      <c r="BI75" s="224"/>
      <c r="BJ75" s="224"/>
      <c r="BK75" s="224"/>
      <c r="BL75" s="224"/>
      <c r="BM75" s="224"/>
      <c r="BN75" s="224"/>
      <c r="BO75" s="224"/>
      <c r="BP75" s="224"/>
      <c r="BQ75" s="221">
        <v>69</v>
      </c>
      <c r="BR75" s="226"/>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13"/>
    </row>
    <row r="76" spans="1:131" ht="26.25" customHeight="1" x14ac:dyDescent="0.15">
      <c r="A76" s="221">
        <v>9</v>
      </c>
      <c r="B76" s="974" t="s">
        <v>592</v>
      </c>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v>403</v>
      </c>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24"/>
      <c r="BF76" s="224"/>
      <c r="BG76" s="224"/>
      <c r="BH76" s="224"/>
      <c r="BI76" s="224"/>
      <c r="BJ76" s="224"/>
      <c r="BK76" s="224"/>
      <c r="BL76" s="224"/>
      <c r="BM76" s="224"/>
      <c r="BN76" s="224"/>
      <c r="BO76" s="224"/>
      <c r="BP76" s="224"/>
      <c r="BQ76" s="221">
        <v>70</v>
      </c>
      <c r="BR76" s="226"/>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13"/>
    </row>
    <row r="77" spans="1:131" ht="26.25" customHeight="1" x14ac:dyDescent="0.15">
      <c r="A77" s="221">
        <v>10</v>
      </c>
      <c r="B77" s="974" t="s">
        <v>593</v>
      </c>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v>0</v>
      </c>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24"/>
      <c r="BF77" s="224"/>
      <c r="BG77" s="224"/>
      <c r="BH77" s="224"/>
      <c r="BI77" s="224"/>
      <c r="BJ77" s="224"/>
      <c r="BK77" s="224"/>
      <c r="BL77" s="224"/>
      <c r="BM77" s="224"/>
      <c r="BN77" s="224"/>
      <c r="BO77" s="224"/>
      <c r="BP77" s="224"/>
      <c r="BQ77" s="221">
        <v>71</v>
      </c>
      <c r="BR77" s="226"/>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13"/>
    </row>
    <row r="78" spans="1:131" ht="26.25" customHeight="1" x14ac:dyDescent="0.15">
      <c r="A78" s="221">
        <v>11</v>
      </c>
      <c r="B78" s="974" t="s">
        <v>594</v>
      </c>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v>28</v>
      </c>
      <c r="AG78" s="971"/>
      <c r="AH78" s="971"/>
      <c r="AI78" s="971"/>
      <c r="AJ78" s="971"/>
      <c r="AK78" s="971"/>
      <c r="AL78" s="971"/>
      <c r="AM78" s="971"/>
      <c r="AN78" s="971"/>
      <c r="AO78" s="971"/>
      <c r="AP78" s="971">
        <v>1081</v>
      </c>
      <c r="AQ78" s="971"/>
      <c r="AR78" s="971"/>
      <c r="AS78" s="971"/>
      <c r="AT78" s="971"/>
      <c r="AU78" s="971">
        <v>167</v>
      </c>
      <c r="AV78" s="971"/>
      <c r="AW78" s="971"/>
      <c r="AX78" s="971"/>
      <c r="AY78" s="971"/>
      <c r="AZ78" s="972"/>
      <c r="BA78" s="972"/>
      <c r="BB78" s="972"/>
      <c r="BC78" s="972"/>
      <c r="BD78" s="973"/>
      <c r="BE78" s="224"/>
      <c r="BF78" s="224"/>
      <c r="BG78" s="224"/>
      <c r="BH78" s="224"/>
      <c r="BI78" s="224"/>
      <c r="BJ78" s="213"/>
      <c r="BK78" s="213"/>
      <c r="BL78" s="213"/>
      <c r="BM78" s="213"/>
      <c r="BN78" s="213"/>
      <c r="BO78" s="224"/>
      <c r="BP78" s="224"/>
      <c r="BQ78" s="221">
        <v>72</v>
      </c>
      <c r="BR78" s="226"/>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13"/>
    </row>
    <row r="79" spans="1:131" ht="26.25" customHeight="1" x14ac:dyDescent="0.15">
      <c r="A79" s="221">
        <v>12</v>
      </c>
      <c r="B79" s="974" t="s">
        <v>595</v>
      </c>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v>4845</v>
      </c>
      <c r="AG79" s="971"/>
      <c r="AH79" s="971"/>
      <c r="AI79" s="971"/>
      <c r="AJ79" s="971"/>
      <c r="AK79" s="971"/>
      <c r="AL79" s="971"/>
      <c r="AM79" s="971"/>
      <c r="AN79" s="971"/>
      <c r="AO79" s="971"/>
      <c r="AP79" s="971">
        <v>1091</v>
      </c>
      <c r="AQ79" s="971"/>
      <c r="AR79" s="971"/>
      <c r="AS79" s="971"/>
      <c r="AT79" s="971"/>
      <c r="AU79" s="971">
        <v>40</v>
      </c>
      <c r="AV79" s="971"/>
      <c r="AW79" s="971"/>
      <c r="AX79" s="971"/>
      <c r="AY79" s="971"/>
      <c r="AZ79" s="972"/>
      <c r="BA79" s="972"/>
      <c r="BB79" s="972"/>
      <c r="BC79" s="972"/>
      <c r="BD79" s="973"/>
      <c r="BE79" s="224"/>
      <c r="BF79" s="224"/>
      <c r="BG79" s="224"/>
      <c r="BH79" s="224"/>
      <c r="BI79" s="224"/>
      <c r="BJ79" s="213"/>
      <c r="BK79" s="213"/>
      <c r="BL79" s="213"/>
      <c r="BM79" s="213"/>
      <c r="BN79" s="213"/>
      <c r="BO79" s="224"/>
      <c r="BP79" s="224"/>
      <c r="BQ79" s="221">
        <v>73</v>
      </c>
      <c r="BR79" s="226"/>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13"/>
    </row>
    <row r="80" spans="1:131" ht="26.25" customHeight="1" x14ac:dyDescent="0.15">
      <c r="A80" s="221">
        <v>13</v>
      </c>
      <c r="B80" s="974" t="s">
        <v>596</v>
      </c>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v>4</v>
      </c>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24"/>
      <c r="BF80" s="224"/>
      <c r="BG80" s="224"/>
      <c r="BH80" s="224"/>
      <c r="BI80" s="224"/>
      <c r="BJ80" s="224"/>
      <c r="BK80" s="224"/>
      <c r="BL80" s="224"/>
      <c r="BM80" s="224"/>
      <c r="BN80" s="224"/>
      <c r="BO80" s="224"/>
      <c r="BP80" s="224"/>
      <c r="BQ80" s="221">
        <v>74</v>
      </c>
      <c r="BR80" s="226"/>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13"/>
    </row>
    <row r="81" spans="1:131" ht="26.25" customHeight="1" x14ac:dyDescent="0.15">
      <c r="A81" s="221">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24"/>
      <c r="BF81" s="224"/>
      <c r="BG81" s="224"/>
      <c r="BH81" s="224"/>
      <c r="BI81" s="224"/>
      <c r="BJ81" s="224"/>
      <c r="BK81" s="224"/>
      <c r="BL81" s="224"/>
      <c r="BM81" s="224"/>
      <c r="BN81" s="224"/>
      <c r="BO81" s="224"/>
      <c r="BP81" s="224"/>
      <c r="BQ81" s="221">
        <v>75</v>
      </c>
      <c r="BR81" s="226"/>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13"/>
    </row>
    <row r="82" spans="1:131" ht="26.25" customHeight="1" x14ac:dyDescent="0.15">
      <c r="A82" s="221">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24"/>
      <c r="BF82" s="224"/>
      <c r="BG82" s="224"/>
      <c r="BH82" s="224"/>
      <c r="BI82" s="224"/>
      <c r="BJ82" s="224"/>
      <c r="BK82" s="224"/>
      <c r="BL82" s="224"/>
      <c r="BM82" s="224"/>
      <c r="BN82" s="224"/>
      <c r="BO82" s="224"/>
      <c r="BP82" s="224"/>
      <c r="BQ82" s="221">
        <v>76</v>
      </c>
      <c r="BR82" s="226"/>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13"/>
    </row>
    <row r="83" spans="1:131" ht="26.25" customHeight="1" x14ac:dyDescent="0.15">
      <c r="A83" s="221">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24"/>
      <c r="BF83" s="224"/>
      <c r="BG83" s="224"/>
      <c r="BH83" s="224"/>
      <c r="BI83" s="224"/>
      <c r="BJ83" s="224"/>
      <c r="BK83" s="224"/>
      <c r="BL83" s="224"/>
      <c r="BM83" s="224"/>
      <c r="BN83" s="224"/>
      <c r="BO83" s="224"/>
      <c r="BP83" s="224"/>
      <c r="BQ83" s="221">
        <v>77</v>
      </c>
      <c r="BR83" s="226"/>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13"/>
    </row>
    <row r="84" spans="1:131" ht="26.25" customHeight="1" x14ac:dyDescent="0.15">
      <c r="A84" s="221">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24"/>
      <c r="BF84" s="224"/>
      <c r="BG84" s="224"/>
      <c r="BH84" s="224"/>
      <c r="BI84" s="224"/>
      <c r="BJ84" s="224"/>
      <c r="BK84" s="224"/>
      <c r="BL84" s="224"/>
      <c r="BM84" s="224"/>
      <c r="BN84" s="224"/>
      <c r="BO84" s="224"/>
      <c r="BP84" s="224"/>
      <c r="BQ84" s="221">
        <v>78</v>
      </c>
      <c r="BR84" s="226"/>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13"/>
    </row>
    <row r="85" spans="1:131" ht="26.25" customHeight="1" x14ac:dyDescent="0.15">
      <c r="A85" s="221">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24"/>
      <c r="BF85" s="224"/>
      <c r="BG85" s="224"/>
      <c r="BH85" s="224"/>
      <c r="BI85" s="224"/>
      <c r="BJ85" s="224"/>
      <c r="BK85" s="224"/>
      <c r="BL85" s="224"/>
      <c r="BM85" s="224"/>
      <c r="BN85" s="224"/>
      <c r="BO85" s="224"/>
      <c r="BP85" s="224"/>
      <c r="BQ85" s="221">
        <v>79</v>
      </c>
      <c r="BR85" s="226"/>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13"/>
    </row>
    <row r="86" spans="1:131" ht="26.25" customHeight="1" x14ac:dyDescent="0.15">
      <c r="A86" s="221">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24"/>
      <c r="BF86" s="224"/>
      <c r="BG86" s="224"/>
      <c r="BH86" s="224"/>
      <c r="BI86" s="224"/>
      <c r="BJ86" s="224"/>
      <c r="BK86" s="224"/>
      <c r="BL86" s="224"/>
      <c r="BM86" s="224"/>
      <c r="BN86" s="224"/>
      <c r="BO86" s="224"/>
      <c r="BP86" s="224"/>
      <c r="BQ86" s="221">
        <v>80</v>
      </c>
      <c r="BR86" s="226"/>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13"/>
    </row>
    <row r="87" spans="1:131" ht="26.25" customHeight="1" x14ac:dyDescent="0.15">
      <c r="A87" s="227">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24"/>
      <c r="BF87" s="224"/>
      <c r="BG87" s="224"/>
      <c r="BH87" s="224"/>
      <c r="BI87" s="224"/>
      <c r="BJ87" s="224"/>
      <c r="BK87" s="224"/>
      <c r="BL87" s="224"/>
      <c r="BM87" s="224"/>
      <c r="BN87" s="224"/>
      <c r="BO87" s="224"/>
      <c r="BP87" s="224"/>
      <c r="BQ87" s="221">
        <v>81</v>
      </c>
      <c r="BR87" s="226"/>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13"/>
    </row>
    <row r="88" spans="1:131" ht="26.25" customHeight="1" thickBot="1" x14ac:dyDescent="0.2">
      <c r="A88" s="223" t="s">
        <v>393</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24"/>
      <c r="BF88" s="224"/>
      <c r="BG88" s="224"/>
      <c r="BH88" s="224"/>
      <c r="BI88" s="224"/>
      <c r="BJ88" s="224"/>
      <c r="BK88" s="224"/>
      <c r="BL88" s="224"/>
      <c r="BM88" s="224"/>
      <c r="BN88" s="224"/>
      <c r="BO88" s="224"/>
      <c r="BP88" s="224"/>
      <c r="BQ88" s="221">
        <v>82</v>
      </c>
      <c r="BR88" s="226"/>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13"/>
    </row>
    <row r="89" spans="1:131" ht="26.25" hidden="1" customHeight="1" x14ac:dyDescent="0.15">
      <c r="A89" s="228"/>
      <c r="B89" s="229"/>
      <c r="C89" s="229"/>
      <c r="D89" s="229"/>
      <c r="E89" s="229"/>
      <c r="F89" s="229"/>
      <c r="G89" s="229"/>
      <c r="H89" s="229"/>
      <c r="I89" s="229"/>
      <c r="J89" s="229"/>
      <c r="K89" s="229"/>
      <c r="L89" s="229"/>
      <c r="M89" s="229"/>
      <c r="N89" s="229"/>
      <c r="O89" s="229"/>
      <c r="P89" s="229"/>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1"/>
      <c r="BA89" s="231"/>
      <c r="BB89" s="231"/>
      <c r="BC89" s="231"/>
      <c r="BD89" s="231"/>
      <c r="BE89" s="224"/>
      <c r="BF89" s="224"/>
      <c r="BG89" s="224"/>
      <c r="BH89" s="224"/>
      <c r="BI89" s="224"/>
      <c r="BJ89" s="224"/>
      <c r="BK89" s="224"/>
      <c r="BL89" s="224"/>
      <c r="BM89" s="224"/>
      <c r="BN89" s="224"/>
      <c r="BO89" s="224"/>
      <c r="BP89" s="224"/>
      <c r="BQ89" s="221">
        <v>83</v>
      </c>
      <c r="BR89" s="226"/>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13"/>
    </row>
    <row r="90" spans="1:131" ht="26.25" hidden="1" customHeight="1" x14ac:dyDescent="0.15">
      <c r="A90" s="228"/>
      <c r="B90" s="229"/>
      <c r="C90" s="229"/>
      <c r="D90" s="229"/>
      <c r="E90" s="229"/>
      <c r="F90" s="229"/>
      <c r="G90" s="229"/>
      <c r="H90" s="229"/>
      <c r="I90" s="229"/>
      <c r="J90" s="229"/>
      <c r="K90" s="229"/>
      <c r="L90" s="229"/>
      <c r="M90" s="229"/>
      <c r="N90" s="229"/>
      <c r="O90" s="229"/>
      <c r="P90" s="229"/>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1"/>
      <c r="BA90" s="231"/>
      <c r="BB90" s="231"/>
      <c r="BC90" s="231"/>
      <c r="BD90" s="231"/>
      <c r="BE90" s="224"/>
      <c r="BF90" s="224"/>
      <c r="BG90" s="224"/>
      <c r="BH90" s="224"/>
      <c r="BI90" s="224"/>
      <c r="BJ90" s="224"/>
      <c r="BK90" s="224"/>
      <c r="BL90" s="224"/>
      <c r="BM90" s="224"/>
      <c r="BN90" s="224"/>
      <c r="BO90" s="224"/>
      <c r="BP90" s="224"/>
      <c r="BQ90" s="221">
        <v>84</v>
      </c>
      <c r="BR90" s="226"/>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13"/>
    </row>
    <row r="91" spans="1:131" ht="26.25" hidden="1" customHeight="1" x14ac:dyDescent="0.15">
      <c r="A91" s="228"/>
      <c r="B91" s="229"/>
      <c r="C91" s="229"/>
      <c r="D91" s="229"/>
      <c r="E91" s="229"/>
      <c r="F91" s="229"/>
      <c r="G91" s="229"/>
      <c r="H91" s="229"/>
      <c r="I91" s="229"/>
      <c r="J91" s="229"/>
      <c r="K91" s="229"/>
      <c r="L91" s="229"/>
      <c r="M91" s="229"/>
      <c r="N91" s="229"/>
      <c r="O91" s="229"/>
      <c r="P91" s="229"/>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1"/>
      <c r="BA91" s="231"/>
      <c r="BB91" s="231"/>
      <c r="BC91" s="231"/>
      <c r="BD91" s="231"/>
      <c r="BE91" s="224"/>
      <c r="BF91" s="224"/>
      <c r="BG91" s="224"/>
      <c r="BH91" s="224"/>
      <c r="BI91" s="224"/>
      <c r="BJ91" s="224"/>
      <c r="BK91" s="224"/>
      <c r="BL91" s="224"/>
      <c r="BM91" s="224"/>
      <c r="BN91" s="224"/>
      <c r="BO91" s="224"/>
      <c r="BP91" s="224"/>
      <c r="BQ91" s="221">
        <v>85</v>
      </c>
      <c r="BR91" s="226"/>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13"/>
    </row>
    <row r="92" spans="1:131" ht="26.25" hidden="1" customHeight="1" x14ac:dyDescent="0.15">
      <c r="A92" s="228"/>
      <c r="B92" s="229"/>
      <c r="C92" s="229"/>
      <c r="D92" s="229"/>
      <c r="E92" s="229"/>
      <c r="F92" s="229"/>
      <c r="G92" s="229"/>
      <c r="H92" s="229"/>
      <c r="I92" s="229"/>
      <c r="J92" s="229"/>
      <c r="K92" s="229"/>
      <c r="L92" s="229"/>
      <c r="M92" s="229"/>
      <c r="N92" s="229"/>
      <c r="O92" s="229"/>
      <c r="P92" s="229"/>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1"/>
      <c r="BA92" s="231"/>
      <c r="BB92" s="231"/>
      <c r="BC92" s="231"/>
      <c r="BD92" s="231"/>
      <c r="BE92" s="224"/>
      <c r="BF92" s="224"/>
      <c r="BG92" s="224"/>
      <c r="BH92" s="224"/>
      <c r="BI92" s="224"/>
      <c r="BJ92" s="224"/>
      <c r="BK92" s="224"/>
      <c r="BL92" s="224"/>
      <c r="BM92" s="224"/>
      <c r="BN92" s="224"/>
      <c r="BO92" s="224"/>
      <c r="BP92" s="224"/>
      <c r="BQ92" s="221">
        <v>86</v>
      </c>
      <c r="BR92" s="226"/>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13"/>
    </row>
    <row r="93" spans="1:131" ht="26.25" hidden="1" customHeight="1" x14ac:dyDescent="0.15">
      <c r="A93" s="228"/>
      <c r="B93" s="229"/>
      <c r="C93" s="229"/>
      <c r="D93" s="229"/>
      <c r="E93" s="229"/>
      <c r="F93" s="229"/>
      <c r="G93" s="229"/>
      <c r="H93" s="229"/>
      <c r="I93" s="229"/>
      <c r="J93" s="229"/>
      <c r="K93" s="229"/>
      <c r="L93" s="229"/>
      <c r="M93" s="229"/>
      <c r="N93" s="229"/>
      <c r="O93" s="229"/>
      <c r="P93" s="229"/>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1"/>
      <c r="BA93" s="231"/>
      <c r="BB93" s="231"/>
      <c r="BC93" s="231"/>
      <c r="BD93" s="231"/>
      <c r="BE93" s="224"/>
      <c r="BF93" s="224"/>
      <c r="BG93" s="224"/>
      <c r="BH93" s="224"/>
      <c r="BI93" s="224"/>
      <c r="BJ93" s="224"/>
      <c r="BK93" s="224"/>
      <c r="BL93" s="224"/>
      <c r="BM93" s="224"/>
      <c r="BN93" s="224"/>
      <c r="BO93" s="224"/>
      <c r="BP93" s="224"/>
      <c r="BQ93" s="221">
        <v>87</v>
      </c>
      <c r="BR93" s="226"/>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13"/>
    </row>
    <row r="94" spans="1:131" ht="26.25" hidden="1" customHeight="1" x14ac:dyDescent="0.15">
      <c r="A94" s="228"/>
      <c r="B94" s="229"/>
      <c r="C94" s="229"/>
      <c r="D94" s="229"/>
      <c r="E94" s="229"/>
      <c r="F94" s="229"/>
      <c r="G94" s="229"/>
      <c r="H94" s="229"/>
      <c r="I94" s="229"/>
      <c r="J94" s="229"/>
      <c r="K94" s="229"/>
      <c r="L94" s="229"/>
      <c r="M94" s="229"/>
      <c r="N94" s="229"/>
      <c r="O94" s="229"/>
      <c r="P94" s="229"/>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1"/>
      <c r="BA94" s="231"/>
      <c r="BB94" s="231"/>
      <c r="BC94" s="231"/>
      <c r="BD94" s="231"/>
      <c r="BE94" s="224"/>
      <c r="BF94" s="224"/>
      <c r="BG94" s="224"/>
      <c r="BH94" s="224"/>
      <c r="BI94" s="224"/>
      <c r="BJ94" s="224"/>
      <c r="BK94" s="224"/>
      <c r="BL94" s="224"/>
      <c r="BM94" s="224"/>
      <c r="BN94" s="224"/>
      <c r="BO94" s="224"/>
      <c r="BP94" s="224"/>
      <c r="BQ94" s="221">
        <v>88</v>
      </c>
      <c r="BR94" s="226"/>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13"/>
    </row>
    <row r="95" spans="1:131" ht="26.25" hidden="1" customHeight="1" x14ac:dyDescent="0.15">
      <c r="A95" s="228"/>
      <c r="B95" s="229"/>
      <c r="C95" s="229"/>
      <c r="D95" s="229"/>
      <c r="E95" s="229"/>
      <c r="F95" s="229"/>
      <c r="G95" s="229"/>
      <c r="H95" s="229"/>
      <c r="I95" s="229"/>
      <c r="J95" s="229"/>
      <c r="K95" s="229"/>
      <c r="L95" s="229"/>
      <c r="M95" s="229"/>
      <c r="N95" s="229"/>
      <c r="O95" s="229"/>
      <c r="P95" s="229"/>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1"/>
      <c r="BA95" s="231"/>
      <c r="BB95" s="231"/>
      <c r="BC95" s="231"/>
      <c r="BD95" s="231"/>
      <c r="BE95" s="224"/>
      <c r="BF95" s="224"/>
      <c r="BG95" s="224"/>
      <c r="BH95" s="224"/>
      <c r="BI95" s="224"/>
      <c r="BJ95" s="224"/>
      <c r="BK95" s="224"/>
      <c r="BL95" s="224"/>
      <c r="BM95" s="224"/>
      <c r="BN95" s="224"/>
      <c r="BO95" s="224"/>
      <c r="BP95" s="224"/>
      <c r="BQ95" s="221">
        <v>89</v>
      </c>
      <c r="BR95" s="226"/>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13"/>
    </row>
    <row r="96" spans="1:131" ht="26.25" hidden="1" customHeight="1" x14ac:dyDescent="0.15">
      <c r="A96" s="228"/>
      <c r="B96" s="229"/>
      <c r="C96" s="229"/>
      <c r="D96" s="229"/>
      <c r="E96" s="229"/>
      <c r="F96" s="229"/>
      <c r="G96" s="229"/>
      <c r="H96" s="229"/>
      <c r="I96" s="229"/>
      <c r="J96" s="229"/>
      <c r="K96" s="229"/>
      <c r="L96" s="229"/>
      <c r="M96" s="229"/>
      <c r="N96" s="229"/>
      <c r="O96" s="229"/>
      <c r="P96" s="229"/>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c r="AW96" s="230"/>
      <c r="AX96" s="230"/>
      <c r="AY96" s="230"/>
      <c r="AZ96" s="231"/>
      <c r="BA96" s="231"/>
      <c r="BB96" s="231"/>
      <c r="BC96" s="231"/>
      <c r="BD96" s="231"/>
      <c r="BE96" s="224"/>
      <c r="BF96" s="224"/>
      <c r="BG96" s="224"/>
      <c r="BH96" s="224"/>
      <c r="BI96" s="224"/>
      <c r="BJ96" s="224"/>
      <c r="BK96" s="224"/>
      <c r="BL96" s="224"/>
      <c r="BM96" s="224"/>
      <c r="BN96" s="224"/>
      <c r="BO96" s="224"/>
      <c r="BP96" s="224"/>
      <c r="BQ96" s="221">
        <v>90</v>
      </c>
      <c r="BR96" s="226"/>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13"/>
    </row>
    <row r="97" spans="1:131" ht="26.25" hidden="1" customHeight="1" x14ac:dyDescent="0.15">
      <c r="A97" s="228"/>
      <c r="B97" s="229"/>
      <c r="C97" s="229"/>
      <c r="D97" s="229"/>
      <c r="E97" s="229"/>
      <c r="F97" s="229"/>
      <c r="G97" s="229"/>
      <c r="H97" s="229"/>
      <c r="I97" s="229"/>
      <c r="J97" s="229"/>
      <c r="K97" s="229"/>
      <c r="L97" s="229"/>
      <c r="M97" s="229"/>
      <c r="N97" s="229"/>
      <c r="O97" s="229"/>
      <c r="P97" s="229"/>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0"/>
      <c r="AZ97" s="231"/>
      <c r="BA97" s="231"/>
      <c r="BB97" s="231"/>
      <c r="BC97" s="231"/>
      <c r="BD97" s="231"/>
      <c r="BE97" s="224"/>
      <c r="BF97" s="224"/>
      <c r="BG97" s="224"/>
      <c r="BH97" s="224"/>
      <c r="BI97" s="224"/>
      <c r="BJ97" s="224"/>
      <c r="BK97" s="224"/>
      <c r="BL97" s="224"/>
      <c r="BM97" s="224"/>
      <c r="BN97" s="224"/>
      <c r="BO97" s="224"/>
      <c r="BP97" s="224"/>
      <c r="BQ97" s="221">
        <v>91</v>
      </c>
      <c r="BR97" s="226"/>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13"/>
    </row>
    <row r="98" spans="1:131" ht="26.25" hidden="1" customHeight="1" x14ac:dyDescent="0.15">
      <c r="A98" s="228"/>
      <c r="B98" s="229"/>
      <c r="C98" s="229"/>
      <c r="D98" s="229"/>
      <c r="E98" s="229"/>
      <c r="F98" s="229"/>
      <c r="G98" s="229"/>
      <c r="H98" s="229"/>
      <c r="I98" s="229"/>
      <c r="J98" s="229"/>
      <c r="K98" s="229"/>
      <c r="L98" s="229"/>
      <c r="M98" s="229"/>
      <c r="N98" s="229"/>
      <c r="O98" s="229"/>
      <c r="P98" s="229"/>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0"/>
      <c r="AZ98" s="231"/>
      <c r="BA98" s="231"/>
      <c r="BB98" s="231"/>
      <c r="BC98" s="231"/>
      <c r="BD98" s="231"/>
      <c r="BE98" s="224"/>
      <c r="BF98" s="224"/>
      <c r="BG98" s="224"/>
      <c r="BH98" s="224"/>
      <c r="BI98" s="224"/>
      <c r="BJ98" s="224"/>
      <c r="BK98" s="224"/>
      <c r="BL98" s="224"/>
      <c r="BM98" s="224"/>
      <c r="BN98" s="224"/>
      <c r="BO98" s="224"/>
      <c r="BP98" s="224"/>
      <c r="BQ98" s="221">
        <v>92</v>
      </c>
      <c r="BR98" s="226"/>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13"/>
    </row>
    <row r="99" spans="1:131" ht="26.25" hidden="1" customHeight="1" x14ac:dyDescent="0.15">
      <c r="A99" s="228"/>
      <c r="B99" s="229"/>
      <c r="C99" s="229"/>
      <c r="D99" s="229"/>
      <c r="E99" s="229"/>
      <c r="F99" s="229"/>
      <c r="G99" s="229"/>
      <c r="H99" s="229"/>
      <c r="I99" s="229"/>
      <c r="J99" s="229"/>
      <c r="K99" s="229"/>
      <c r="L99" s="229"/>
      <c r="M99" s="229"/>
      <c r="N99" s="229"/>
      <c r="O99" s="229"/>
      <c r="P99" s="229"/>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0"/>
      <c r="AZ99" s="231"/>
      <c r="BA99" s="231"/>
      <c r="BB99" s="231"/>
      <c r="BC99" s="231"/>
      <c r="BD99" s="231"/>
      <c r="BE99" s="224"/>
      <c r="BF99" s="224"/>
      <c r="BG99" s="224"/>
      <c r="BH99" s="224"/>
      <c r="BI99" s="224"/>
      <c r="BJ99" s="224"/>
      <c r="BK99" s="224"/>
      <c r="BL99" s="224"/>
      <c r="BM99" s="224"/>
      <c r="BN99" s="224"/>
      <c r="BO99" s="224"/>
      <c r="BP99" s="224"/>
      <c r="BQ99" s="221">
        <v>93</v>
      </c>
      <c r="BR99" s="226"/>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13"/>
    </row>
    <row r="100" spans="1:131" ht="26.25" hidden="1" customHeight="1" x14ac:dyDescent="0.15">
      <c r="A100" s="228"/>
      <c r="B100" s="229"/>
      <c r="C100" s="229"/>
      <c r="D100" s="229"/>
      <c r="E100" s="229"/>
      <c r="F100" s="229"/>
      <c r="G100" s="229"/>
      <c r="H100" s="229"/>
      <c r="I100" s="229"/>
      <c r="J100" s="229"/>
      <c r="K100" s="229"/>
      <c r="L100" s="229"/>
      <c r="M100" s="229"/>
      <c r="N100" s="229"/>
      <c r="O100" s="229"/>
      <c r="P100" s="229"/>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1"/>
      <c r="BA100" s="231"/>
      <c r="BB100" s="231"/>
      <c r="BC100" s="231"/>
      <c r="BD100" s="231"/>
      <c r="BE100" s="224"/>
      <c r="BF100" s="224"/>
      <c r="BG100" s="224"/>
      <c r="BH100" s="224"/>
      <c r="BI100" s="224"/>
      <c r="BJ100" s="224"/>
      <c r="BK100" s="224"/>
      <c r="BL100" s="224"/>
      <c r="BM100" s="224"/>
      <c r="BN100" s="224"/>
      <c r="BO100" s="224"/>
      <c r="BP100" s="224"/>
      <c r="BQ100" s="221">
        <v>94</v>
      </c>
      <c r="BR100" s="226"/>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13"/>
    </row>
    <row r="101" spans="1:131" ht="26.25" hidden="1" customHeight="1" x14ac:dyDescent="0.15">
      <c r="A101" s="228"/>
      <c r="B101" s="229"/>
      <c r="C101" s="229"/>
      <c r="D101" s="229"/>
      <c r="E101" s="229"/>
      <c r="F101" s="229"/>
      <c r="G101" s="229"/>
      <c r="H101" s="229"/>
      <c r="I101" s="229"/>
      <c r="J101" s="229"/>
      <c r="K101" s="229"/>
      <c r="L101" s="229"/>
      <c r="M101" s="229"/>
      <c r="N101" s="229"/>
      <c r="O101" s="229"/>
      <c r="P101" s="229"/>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1"/>
      <c r="BA101" s="231"/>
      <c r="BB101" s="231"/>
      <c r="BC101" s="231"/>
      <c r="BD101" s="231"/>
      <c r="BE101" s="224"/>
      <c r="BF101" s="224"/>
      <c r="BG101" s="224"/>
      <c r="BH101" s="224"/>
      <c r="BI101" s="224"/>
      <c r="BJ101" s="224"/>
      <c r="BK101" s="224"/>
      <c r="BL101" s="224"/>
      <c r="BM101" s="224"/>
      <c r="BN101" s="224"/>
      <c r="BO101" s="224"/>
      <c r="BP101" s="224"/>
      <c r="BQ101" s="221">
        <v>95</v>
      </c>
      <c r="BR101" s="226"/>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13"/>
    </row>
    <row r="102" spans="1:131" ht="26.25" customHeight="1" thickBot="1" x14ac:dyDescent="0.2">
      <c r="A102" s="228"/>
      <c r="B102" s="229"/>
      <c r="C102" s="229"/>
      <c r="D102" s="229"/>
      <c r="E102" s="229"/>
      <c r="F102" s="229"/>
      <c r="G102" s="229"/>
      <c r="H102" s="229"/>
      <c r="I102" s="229"/>
      <c r="J102" s="229"/>
      <c r="K102" s="229"/>
      <c r="L102" s="229"/>
      <c r="M102" s="229"/>
      <c r="N102" s="229"/>
      <c r="O102" s="229"/>
      <c r="P102" s="229"/>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1"/>
      <c r="BA102" s="231"/>
      <c r="BB102" s="231"/>
      <c r="BC102" s="231"/>
      <c r="BD102" s="231"/>
      <c r="BE102" s="224"/>
      <c r="BF102" s="224"/>
      <c r="BG102" s="224"/>
      <c r="BH102" s="224"/>
      <c r="BI102" s="224"/>
      <c r="BJ102" s="224"/>
      <c r="BK102" s="224"/>
      <c r="BL102" s="224"/>
      <c r="BM102" s="224"/>
      <c r="BN102" s="224"/>
      <c r="BO102" s="224"/>
      <c r="BP102" s="224"/>
      <c r="BQ102" s="223" t="s">
        <v>393</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13"/>
    </row>
    <row r="103" spans="1:131" ht="26.25" customHeight="1" x14ac:dyDescent="0.15">
      <c r="A103" s="228"/>
      <c r="B103" s="229"/>
      <c r="C103" s="229"/>
      <c r="D103" s="229"/>
      <c r="E103" s="229"/>
      <c r="F103" s="229"/>
      <c r="G103" s="229"/>
      <c r="H103" s="229"/>
      <c r="I103" s="229"/>
      <c r="J103" s="229"/>
      <c r="K103" s="229"/>
      <c r="L103" s="229"/>
      <c r="M103" s="229"/>
      <c r="N103" s="229"/>
      <c r="O103" s="229"/>
      <c r="P103" s="229"/>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1"/>
      <c r="BA103" s="231"/>
      <c r="BB103" s="231"/>
      <c r="BC103" s="231"/>
      <c r="BD103" s="231"/>
      <c r="BE103" s="224"/>
      <c r="BF103" s="224"/>
      <c r="BG103" s="224"/>
      <c r="BH103" s="224"/>
      <c r="BI103" s="224"/>
      <c r="BJ103" s="224"/>
      <c r="BK103" s="224"/>
      <c r="BL103" s="224"/>
      <c r="BM103" s="224"/>
      <c r="BN103" s="224"/>
      <c r="BO103" s="224"/>
      <c r="BP103" s="224"/>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13"/>
    </row>
    <row r="104" spans="1:131" ht="26.25" customHeight="1" x14ac:dyDescent="0.15">
      <c r="A104" s="228"/>
      <c r="B104" s="229"/>
      <c r="C104" s="229"/>
      <c r="D104" s="229"/>
      <c r="E104" s="229"/>
      <c r="F104" s="229"/>
      <c r="G104" s="229"/>
      <c r="H104" s="229"/>
      <c r="I104" s="229"/>
      <c r="J104" s="229"/>
      <c r="K104" s="229"/>
      <c r="L104" s="229"/>
      <c r="M104" s="229"/>
      <c r="N104" s="229"/>
      <c r="O104" s="229"/>
      <c r="P104" s="229"/>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1"/>
      <c r="BA104" s="231"/>
      <c r="BB104" s="231"/>
      <c r="BC104" s="231"/>
      <c r="BD104" s="231"/>
      <c r="BE104" s="224"/>
      <c r="BF104" s="224"/>
      <c r="BG104" s="224"/>
      <c r="BH104" s="224"/>
      <c r="BI104" s="224"/>
      <c r="BJ104" s="224"/>
      <c r="BK104" s="224"/>
      <c r="BL104" s="224"/>
      <c r="BM104" s="224"/>
      <c r="BN104" s="224"/>
      <c r="BO104" s="224"/>
      <c r="BP104" s="224"/>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13"/>
    </row>
    <row r="105" spans="1:131" ht="11.25" customHeight="1" x14ac:dyDescent="0.15">
      <c r="A105" s="224"/>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4"/>
      <c r="BO105" s="224"/>
      <c r="BP105" s="224"/>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213"/>
    </row>
    <row r="106" spans="1:131" ht="11.25" customHeight="1" x14ac:dyDescent="0.15">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213"/>
    </row>
    <row r="107" spans="1:131" s="213" customFormat="1" ht="26.25" customHeight="1" thickBot="1" x14ac:dyDescent="0.2">
      <c r="A107" s="232" t="s">
        <v>427</v>
      </c>
      <c r="B107" s="233"/>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2" t="s">
        <v>428</v>
      </c>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c r="CF107" s="233"/>
      <c r="CG107" s="233"/>
      <c r="CH107" s="233"/>
      <c r="CI107" s="233"/>
      <c r="CJ107" s="233"/>
      <c r="CK107" s="233"/>
      <c r="CL107" s="233"/>
      <c r="CM107" s="233"/>
      <c r="CN107" s="233"/>
      <c r="CO107" s="233"/>
      <c r="CP107" s="233"/>
      <c r="CQ107" s="233"/>
      <c r="CR107" s="233"/>
      <c r="CS107" s="233"/>
      <c r="CT107" s="233"/>
      <c r="CU107" s="233"/>
      <c r="CV107" s="233"/>
      <c r="CW107" s="233"/>
      <c r="CX107" s="233"/>
      <c r="CY107" s="233"/>
      <c r="CZ107" s="233"/>
      <c r="DA107" s="233"/>
      <c r="DB107" s="233"/>
      <c r="DC107" s="233"/>
      <c r="DD107" s="233"/>
      <c r="DE107" s="233"/>
      <c r="DF107" s="233"/>
      <c r="DG107" s="233"/>
      <c r="DH107" s="233"/>
      <c r="DI107" s="233"/>
      <c r="DJ107" s="233"/>
      <c r="DK107" s="233"/>
      <c r="DL107" s="233"/>
      <c r="DM107" s="233"/>
      <c r="DN107" s="233"/>
      <c r="DO107" s="233"/>
      <c r="DP107" s="233"/>
      <c r="DQ107" s="233"/>
      <c r="DR107" s="233"/>
      <c r="DS107" s="233"/>
      <c r="DT107" s="233"/>
      <c r="DU107" s="233"/>
      <c r="DV107" s="233"/>
      <c r="DW107" s="233"/>
      <c r="DX107" s="233"/>
      <c r="DY107" s="233"/>
      <c r="DZ107" s="233"/>
    </row>
    <row r="108" spans="1:131" s="213"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13"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311</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311</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311</v>
      </c>
      <c r="DR109" s="896"/>
      <c r="DS109" s="896"/>
      <c r="DT109" s="896"/>
      <c r="DU109" s="897"/>
      <c r="DV109" s="898" t="s">
        <v>434</v>
      </c>
      <c r="DW109" s="896"/>
      <c r="DX109" s="896"/>
      <c r="DY109" s="896"/>
      <c r="DZ109" s="929"/>
    </row>
    <row r="110" spans="1:131" s="213" customFormat="1" ht="26.25" customHeight="1" x14ac:dyDescent="0.15">
      <c r="A110" s="809" t="s">
        <v>436</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501027</v>
      </c>
      <c r="AB110" s="889"/>
      <c r="AC110" s="889"/>
      <c r="AD110" s="889"/>
      <c r="AE110" s="890"/>
      <c r="AF110" s="891">
        <v>473857</v>
      </c>
      <c r="AG110" s="889"/>
      <c r="AH110" s="889"/>
      <c r="AI110" s="889"/>
      <c r="AJ110" s="890"/>
      <c r="AK110" s="891">
        <v>474555</v>
      </c>
      <c r="AL110" s="889"/>
      <c r="AM110" s="889"/>
      <c r="AN110" s="889"/>
      <c r="AO110" s="890"/>
      <c r="AP110" s="892">
        <v>14.9</v>
      </c>
      <c r="AQ110" s="893"/>
      <c r="AR110" s="893"/>
      <c r="AS110" s="893"/>
      <c r="AT110" s="894"/>
      <c r="AU110" s="930" t="s">
        <v>75</v>
      </c>
      <c r="AV110" s="931"/>
      <c r="AW110" s="931"/>
      <c r="AX110" s="931"/>
      <c r="AY110" s="931"/>
      <c r="AZ110" s="860" t="s">
        <v>437</v>
      </c>
      <c r="BA110" s="810"/>
      <c r="BB110" s="810"/>
      <c r="BC110" s="810"/>
      <c r="BD110" s="810"/>
      <c r="BE110" s="810"/>
      <c r="BF110" s="810"/>
      <c r="BG110" s="810"/>
      <c r="BH110" s="810"/>
      <c r="BI110" s="810"/>
      <c r="BJ110" s="810"/>
      <c r="BK110" s="810"/>
      <c r="BL110" s="810"/>
      <c r="BM110" s="810"/>
      <c r="BN110" s="810"/>
      <c r="BO110" s="810"/>
      <c r="BP110" s="811"/>
      <c r="BQ110" s="861">
        <v>4238479</v>
      </c>
      <c r="BR110" s="842"/>
      <c r="BS110" s="842"/>
      <c r="BT110" s="842"/>
      <c r="BU110" s="842"/>
      <c r="BV110" s="842">
        <v>4330561</v>
      </c>
      <c r="BW110" s="842"/>
      <c r="BX110" s="842"/>
      <c r="BY110" s="842"/>
      <c r="BZ110" s="842"/>
      <c r="CA110" s="842">
        <v>4167614</v>
      </c>
      <c r="CB110" s="842"/>
      <c r="CC110" s="842"/>
      <c r="CD110" s="842"/>
      <c r="CE110" s="842"/>
      <c r="CF110" s="866">
        <v>131.19999999999999</v>
      </c>
      <c r="CG110" s="867"/>
      <c r="CH110" s="867"/>
      <c r="CI110" s="867"/>
      <c r="CJ110" s="867"/>
      <c r="CK110" s="926" t="s">
        <v>438</v>
      </c>
      <c r="CL110" s="819"/>
      <c r="CM110" s="860" t="s">
        <v>439</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440</v>
      </c>
      <c r="DH110" s="842"/>
      <c r="DI110" s="842"/>
      <c r="DJ110" s="842"/>
      <c r="DK110" s="842"/>
      <c r="DL110" s="842" t="s">
        <v>441</v>
      </c>
      <c r="DM110" s="842"/>
      <c r="DN110" s="842"/>
      <c r="DO110" s="842"/>
      <c r="DP110" s="842"/>
      <c r="DQ110" s="842" t="s">
        <v>442</v>
      </c>
      <c r="DR110" s="842"/>
      <c r="DS110" s="842"/>
      <c r="DT110" s="842"/>
      <c r="DU110" s="842"/>
      <c r="DV110" s="843" t="s">
        <v>440</v>
      </c>
      <c r="DW110" s="843"/>
      <c r="DX110" s="843"/>
      <c r="DY110" s="843"/>
      <c r="DZ110" s="844"/>
    </row>
    <row r="111" spans="1:131" s="213"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440</v>
      </c>
      <c r="AB111" s="919"/>
      <c r="AC111" s="919"/>
      <c r="AD111" s="919"/>
      <c r="AE111" s="920"/>
      <c r="AF111" s="921" t="s">
        <v>440</v>
      </c>
      <c r="AG111" s="919"/>
      <c r="AH111" s="919"/>
      <c r="AI111" s="919"/>
      <c r="AJ111" s="920"/>
      <c r="AK111" s="921" t="s">
        <v>442</v>
      </c>
      <c r="AL111" s="919"/>
      <c r="AM111" s="919"/>
      <c r="AN111" s="919"/>
      <c r="AO111" s="920"/>
      <c r="AP111" s="922" t="s">
        <v>441</v>
      </c>
      <c r="AQ111" s="923"/>
      <c r="AR111" s="923"/>
      <c r="AS111" s="923"/>
      <c r="AT111" s="924"/>
      <c r="AU111" s="932"/>
      <c r="AV111" s="933"/>
      <c r="AW111" s="933"/>
      <c r="AX111" s="933"/>
      <c r="AY111" s="933"/>
      <c r="AZ111" s="817" t="s">
        <v>444</v>
      </c>
      <c r="BA111" s="752"/>
      <c r="BB111" s="752"/>
      <c r="BC111" s="752"/>
      <c r="BD111" s="752"/>
      <c r="BE111" s="752"/>
      <c r="BF111" s="752"/>
      <c r="BG111" s="752"/>
      <c r="BH111" s="752"/>
      <c r="BI111" s="752"/>
      <c r="BJ111" s="752"/>
      <c r="BK111" s="752"/>
      <c r="BL111" s="752"/>
      <c r="BM111" s="752"/>
      <c r="BN111" s="752"/>
      <c r="BO111" s="752"/>
      <c r="BP111" s="753"/>
      <c r="BQ111" s="789">
        <v>141390</v>
      </c>
      <c r="BR111" s="790"/>
      <c r="BS111" s="790"/>
      <c r="BT111" s="790"/>
      <c r="BU111" s="790"/>
      <c r="BV111" s="790">
        <v>111886</v>
      </c>
      <c r="BW111" s="790"/>
      <c r="BX111" s="790"/>
      <c r="BY111" s="790"/>
      <c r="BZ111" s="790"/>
      <c r="CA111" s="790">
        <v>76536</v>
      </c>
      <c r="CB111" s="790"/>
      <c r="CC111" s="790"/>
      <c r="CD111" s="790"/>
      <c r="CE111" s="790"/>
      <c r="CF111" s="875">
        <v>2.4</v>
      </c>
      <c r="CG111" s="876"/>
      <c r="CH111" s="876"/>
      <c r="CI111" s="876"/>
      <c r="CJ111" s="876"/>
      <c r="CK111" s="927"/>
      <c r="CL111" s="821"/>
      <c r="CM111" s="817"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440</v>
      </c>
      <c r="DH111" s="790"/>
      <c r="DI111" s="790"/>
      <c r="DJ111" s="790"/>
      <c r="DK111" s="790"/>
      <c r="DL111" s="790" t="s">
        <v>441</v>
      </c>
      <c r="DM111" s="790"/>
      <c r="DN111" s="790"/>
      <c r="DO111" s="790"/>
      <c r="DP111" s="790"/>
      <c r="DQ111" s="790" t="s">
        <v>442</v>
      </c>
      <c r="DR111" s="790"/>
      <c r="DS111" s="790"/>
      <c r="DT111" s="790"/>
      <c r="DU111" s="790"/>
      <c r="DV111" s="796" t="s">
        <v>446</v>
      </c>
      <c r="DW111" s="796"/>
      <c r="DX111" s="796"/>
      <c r="DY111" s="796"/>
      <c r="DZ111" s="797"/>
    </row>
    <row r="112" spans="1:131" s="213"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449</v>
      </c>
      <c r="AB112" s="780"/>
      <c r="AC112" s="780"/>
      <c r="AD112" s="780"/>
      <c r="AE112" s="781"/>
      <c r="AF112" s="782" t="s">
        <v>441</v>
      </c>
      <c r="AG112" s="780"/>
      <c r="AH112" s="780"/>
      <c r="AI112" s="780"/>
      <c r="AJ112" s="781"/>
      <c r="AK112" s="782" t="s">
        <v>441</v>
      </c>
      <c r="AL112" s="780"/>
      <c r="AM112" s="780"/>
      <c r="AN112" s="780"/>
      <c r="AO112" s="781"/>
      <c r="AP112" s="824" t="s">
        <v>450</v>
      </c>
      <c r="AQ112" s="825"/>
      <c r="AR112" s="825"/>
      <c r="AS112" s="825"/>
      <c r="AT112" s="826"/>
      <c r="AU112" s="932"/>
      <c r="AV112" s="933"/>
      <c r="AW112" s="933"/>
      <c r="AX112" s="933"/>
      <c r="AY112" s="933"/>
      <c r="AZ112" s="817" t="s">
        <v>451</v>
      </c>
      <c r="BA112" s="752"/>
      <c r="BB112" s="752"/>
      <c r="BC112" s="752"/>
      <c r="BD112" s="752"/>
      <c r="BE112" s="752"/>
      <c r="BF112" s="752"/>
      <c r="BG112" s="752"/>
      <c r="BH112" s="752"/>
      <c r="BI112" s="752"/>
      <c r="BJ112" s="752"/>
      <c r="BK112" s="752"/>
      <c r="BL112" s="752"/>
      <c r="BM112" s="752"/>
      <c r="BN112" s="752"/>
      <c r="BO112" s="752"/>
      <c r="BP112" s="753"/>
      <c r="BQ112" s="789">
        <v>4679172</v>
      </c>
      <c r="BR112" s="790"/>
      <c r="BS112" s="790"/>
      <c r="BT112" s="790"/>
      <c r="BU112" s="790"/>
      <c r="BV112" s="790">
        <v>4236282</v>
      </c>
      <c r="BW112" s="790"/>
      <c r="BX112" s="790"/>
      <c r="BY112" s="790"/>
      <c r="BZ112" s="790"/>
      <c r="CA112" s="790">
        <v>3773004</v>
      </c>
      <c r="CB112" s="790"/>
      <c r="CC112" s="790"/>
      <c r="CD112" s="790"/>
      <c r="CE112" s="790"/>
      <c r="CF112" s="875">
        <v>118.8</v>
      </c>
      <c r="CG112" s="876"/>
      <c r="CH112" s="876"/>
      <c r="CI112" s="876"/>
      <c r="CJ112" s="876"/>
      <c r="CK112" s="927"/>
      <c r="CL112" s="821"/>
      <c r="CM112" s="817"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450</v>
      </c>
      <c r="DH112" s="790"/>
      <c r="DI112" s="790"/>
      <c r="DJ112" s="790"/>
      <c r="DK112" s="790"/>
      <c r="DL112" s="790" t="s">
        <v>450</v>
      </c>
      <c r="DM112" s="790"/>
      <c r="DN112" s="790"/>
      <c r="DO112" s="790"/>
      <c r="DP112" s="790"/>
      <c r="DQ112" s="790" t="s">
        <v>440</v>
      </c>
      <c r="DR112" s="790"/>
      <c r="DS112" s="790"/>
      <c r="DT112" s="790"/>
      <c r="DU112" s="790"/>
      <c r="DV112" s="796" t="s">
        <v>441</v>
      </c>
      <c r="DW112" s="796"/>
      <c r="DX112" s="796"/>
      <c r="DY112" s="796"/>
      <c r="DZ112" s="797"/>
    </row>
    <row r="113" spans="1:130" s="213"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295355</v>
      </c>
      <c r="AB113" s="919"/>
      <c r="AC113" s="919"/>
      <c r="AD113" s="919"/>
      <c r="AE113" s="920"/>
      <c r="AF113" s="921">
        <v>240209</v>
      </c>
      <c r="AG113" s="919"/>
      <c r="AH113" s="919"/>
      <c r="AI113" s="919"/>
      <c r="AJ113" s="920"/>
      <c r="AK113" s="921">
        <v>240288</v>
      </c>
      <c r="AL113" s="919"/>
      <c r="AM113" s="919"/>
      <c r="AN113" s="919"/>
      <c r="AO113" s="920"/>
      <c r="AP113" s="922">
        <v>7.6</v>
      </c>
      <c r="AQ113" s="923"/>
      <c r="AR113" s="923"/>
      <c r="AS113" s="923"/>
      <c r="AT113" s="924"/>
      <c r="AU113" s="932"/>
      <c r="AV113" s="933"/>
      <c r="AW113" s="933"/>
      <c r="AX113" s="933"/>
      <c r="AY113" s="933"/>
      <c r="AZ113" s="817" t="s">
        <v>454</v>
      </c>
      <c r="BA113" s="752"/>
      <c r="BB113" s="752"/>
      <c r="BC113" s="752"/>
      <c r="BD113" s="752"/>
      <c r="BE113" s="752"/>
      <c r="BF113" s="752"/>
      <c r="BG113" s="752"/>
      <c r="BH113" s="752"/>
      <c r="BI113" s="752"/>
      <c r="BJ113" s="752"/>
      <c r="BK113" s="752"/>
      <c r="BL113" s="752"/>
      <c r="BM113" s="752"/>
      <c r="BN113" s="752"/>
      <c r="BO113" s="752"/>
      <c r="BP113" s="753"/>
      <c r="BQ113" s="789">
        <v>526977</v>
      </c>
      <c r="BR113" s="790"/>
      <c r="BS113" s="790"/>
      <c r="BT113" s="790"/>
      <c r="BU113" s="790"/>
      <c r="BV113" s="790">
        <v>526557</v>
      </c>
      <c r="BW113" s="790"/>
      <c r="BX113" s="790"/>
      <c r="BY113" s="790"/>
      <c r="BZ113" s="790"/>
      <c r="CA113" s="790">
        <v>493247</v>
      </c>
      <c r="CB113" s="790"/>
      <c r="CC113" s="790"/>
      <c r="CD113" s="790"/>
      <c r="CE113" s="790"/>
      <c r="CF113" s="875">
        <v>15.5</v>
      </c>
      <c r="CG113" s="876"/>
      <c r="CH113" s="876"/>
      <c r="CI113" s="876"/>
      <c r="CJ113" s="876"/>
      <c r="CK113" s="927"/>
      <c r="CL113" s="821"/>
      <c r="CM113" s="817"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449</v>
      </c>
      <c r="DH113" s="780"/>
      <c r="DI113" s="780"/>
      <c r="DJ113" s="780"/>
      <c r="DK113" s="781"/>
      <c r="DL113" s="782" t="s">
        <v>446</v>
      </c>
      <c r="DM113" s="780"/>
      <c r="DN113" s="780"/>
      <c r="DO113" s="780"/>
      <c r="DP113" s="781"/>
      <c r="DQ113" s="782" t="s">
        <v>441</v>
      </c>
      <c r="DR113" s="780"/>
      <c r="DS113" s="780"/>
      <c r="DT113" s="780"/>
      <c r="DU113" s="781"/>
      <c r="DV113" s="824" t="s">
        <v>442</v>
      </c>
      <c r="DW113" s="825"/>
      <c r="DX113" s="825"/>
      <c r="DY113" s="825"/>
      <c r="DZ113" s="826"/>
    </row>
    <row r="114" spans="1:130" s="213"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41849</v>
      </c>
      <c r="AB114" s="780"/>
      <c r="AC114" s="780"/>
      <c r="AD114" s="780"/>
      <c r="AE114" s="781"/>
      <c r="AF114" s="782">
        <v>42507</v>
      </c>
      <c r="AG114" s="780"/>
      <c r="AH114" s="780"/>
      <c r="AI114" s="780"/>
      <c r="AJ114" s="781"/>
      <c r="AK114" s="782">
        <v>56977</v>
      </c>
      <c r="AL114" s="780"/>
      <c r="AM114" s="780"/>
      <c r="AN114" s="780"/>
      <c r="AO114" s="781"/>
      <c r="AP114" s="824">
        <v>1.8</v>
      </c>
      <c r="AQ114" s="825"/>
      <c r="AR114" s="825"/>
      <c r="AS114" s="825"/>
      <c r="AT114" s="826"/>
      <c r="AU114" s="932"/>
      <c r="AV114" s="933"/>
      <c r="AW114" s="933"/>
      <c r="AX114" s="933"/>
      <c r="AY114" s="933"/>
      <c r="AZ114" s="817" t="s">
        <v>457</v>
      </c>
      <c r="BA114" s="752"/>
      <c r="BB114" s="752"/>
      <c r="BC114" s="752"/>
      <c r="BD114" s="752"/>
      <c r="BE114" s="752"/>
      <c r="BF114" s="752"/>
      <c r="BG114" s="752"/>
      <c r="BH114" s="752"/>
      <c r="BI114" s="752"/>
      <c r="BJ114" s="752"/>
      <c r="BK114" s="752"/>
      <c r="BL114" s="752"/>
      <c r="BM114" s="752"/>
      <c r="BN114" s="752"/>
      <c r="BO114" s="752"/>
      <c r="BP114" s="753"/>
      <c r="BQ114" s="789">
        <v>999890</v>
      </c>
      <c r="BR114" s="790"/>
      <c r="BS114" s="790"/>
      <c r="BT114" s="790"/>
      <c r="BU114" s="790"/>
      <c r="BV114" s="790">
        <v>967283</v>
      </c>
      <c r="BW114" s="790"/>
      <c r="BX114" s="790"/>
      <c r="BY114" s="790"/>
      <c r="BZ114" s="790"/>
      <c r="CA114" s="790">
        <v>997873</v>
      </c>
      <c r="CB114" s="790"/>
      <c r="CC114" s="790"/>
      <c r="CD114" s="790"/>
      <c r="CE114" s="790"/>
      <c r="CF114" s="875">
        <v>31.4</v>
      </c>
      <c r="CG114" s="876"/>
      <c r="CH114" s="876"/>
      <c r="CI114" s="876"/>
      <c r="CJ114" s="876"/>
      <c r="CK114" s="927"/>
      <c r="CL114" s="821"/>
      <c r="CM114" s="817"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446</v>
      </c>
      <c r="DM114" s="780"/>
      <c r="DN114" s="780"/>
      <c r="DO114" s="780"/>
      <c r="DP114" s="781"/>
      <c r="DQ114" s="782" t="s">
        <v>450</v>
      </c>
      <c r="DR114" s="780"/>
      <c r="DS114" s="780"/>
      <c r="DT114" s="780"/>
      <c r="DU114" s="781"/>
      <c r="DV114" s="824" t="s">
        <v>450</v>
      </c>
      <c r="DW114" s="825"/>
      <c r="DX114" s="825"/>
      <c r="DY114" s="825"/>
      <c r="DZ114" s="826"/>
    </row>
    <row r="115" spans="1:130" s="213" customFormat="1" ht="26.25" customHeight="1" x14ac:dyDescent="0.15">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12576</v>
      </c>
      <c r="AB115" s="919"/>
      <c r="AC115" s="919"/>
      <c r="AD115" s="919"/>
      <c r="AE115" s="920"/>
      <c r="AF115" s="921">
        <v>8968</v>
      </c>
      <c r="AG115" s="919"/>
      <c r="AH115" s="919"/>
      <c r="AI115" s="919"/>
      <c r="AJ115" s="920"/>
      <c r="AK115" s="921">
        <v>16892</v>
      </c>
      <c r="AL115" s="919"/>
      <c r="AM115" s="919"/>
      <c r="AN115" s="919"/>
      <c r="AO115" s="920"/>
      <c r="AP115" s="922">
        <v>0.5</v>
      </c>
      <c r="AQ115" s="923"/>
      <c r="AR115" s="923"/>
      <c r="AS115" s="923"/>
      <c r="AT115" s="924"/>
      <c r="AU115" s="932"/>
      <c r="AV115" s="933"/>
      <c r="AW115" s="933"/>
      <c r="AX115" s="933"/>
      <c r="AY115" s="933"/>
      <c r="AZ115" s="817" t="s">
        <v>460</v>
      </c>
      <c r="BA115" s="752"/>
      <c r="BB115" s="752"/>
      <c r="BC115" s="752"/>
      <c r="BD115" s="752"/>
      <c r="BE115" s="752"/>
      <c r="BF115" s="752"/>
      <c r="BG115" s="752"/>
      <c r="BH115" s="752"/>
      <c r="BI115" s="752"/>
      <c r="BJ115" s="752"/>
      <c r="BK115" s="752"/>
      <c r="BL115" s="752"/>
      <c r="BM115" s="752"/>
      <c r="BN115" s="752"/>
      <c r="BO115" s="752"/>
      <c r="BP115" s="753"/>
      <c r="BQ115" s="789" t="s">
        <v>441</v>
      </c>
      <c r="BR115" s="790"/>
      <c r="BS115" s="790"/>
      <c r="BT115" s="790"/>
      <c r="BU115" s="790"/>
      <c r="BV115" s="790" t="s">
        <v>441</v>
      </c>
      <c r="BW115" s="790"/>
      <c r="BX115" s="790"/>
      <c r="BY115" s="790"/>
      <c r="BZ115" s="790"/>
      <c r="CA115" s="790" t="s">
        <v>440</v>
      </c>
      <c r="CB115" s="790"/>
      <c r="CC115" s="790"/>
      <c r="CD115" s="790"/>
      <c r="CE115" s="790"/>
      <c r="CF115" s="875" t="s">
        <v>450</v>
      </c>
      <c r="CG115" s="876"/>
      <c r="CH115" s="876"/>
      <c r="CI115" s="876"/>
      <c r="CJ115" s="876"/>
      <c r="CK115" s="927"/>
      <c r="CL115" s="821"/>
      <c r="CM115" s="817"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440</v>
      </c>
      <c r="DM115" s="780"/>
      <c r="DN115" s="780"/>
      <c r="DO115" s="780"/>
      <c r="DP115" s="781"/>
      <c r="DQ115" s="782" t="s">
        <v>450</v>
      </c>
      <c r="DR115" s="780"/>
      <c r="DS115" s="780"/>
      <c r="DT115" s="780"/>
      <c r="DU115" s="781"/>
      <c r="DV115" s="824" t="s">
        <v>441</v>
      </c>
      <c r="DW115" s="825"/>
      <c r="DX115" s="825"/>
      <c r="DY115" s="825"/>
      <c r="DZ115" s="826"/>
    </row>
    <row r="116" spans="1:130" s="213" customFormat="1" ht="26.25" customHeight="1" x14ac:dyDescent="0.15">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446</v>
      </c>
      <c r="AB116" s="780"/>
      <c r="AC116" s="780"/>
      <c r="AD116" s="780"/>
      <c r="AE116" s="781"/>
      <c r="AF116" s="782" t="s">
        <v>440</v>
      </c>
      <c r="AG116" s="780"/>
      <c r="AH116" s="780"/>
      <c r="AI116" s="780"/>
      <c r="AJ116" s="781"/>
      <c r="AK116" s="782" t="s">
        <v>442</v>
      </c>
      <c r="AL116" s="780"/>
      <c r="AM116" s="780"/>
      <c r="AN116" s="780"/>
      <c r="AO116" s="781"/>
      <c r="AP116" s="824" t="s">
        <v>442</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789" t="s">
        <v>442</v>
      </c>
      <c r="BR116" s="790"/>
      <c r="BS116" s="790"/>
      <c r="BT116" s="790"/>
      <c r="BU116" s="790"/>
      <c r="BV116" s="790" t="s">
        <v>441</v>
      </c>
      <c r="BW116" s="790"/>
      <c r="BX116" s="790"/>
      <c r="BY116" s="790"/>
      <c r="BZ116" s="790"/>
      <c r="CA116" s="790" t="s">
        <v>446</v>
      </c>
      <c r="CB116" s="790"/>
      <c r="CC116" s="790"/>
      <c r="CD116" s="790"/>
      <c r="CE116" s="790"/>
      <c r="CF116" s="875" t="s">
        <v>450</v>
      </c>
      <c r="CG116" s="876"/>
      <c r="CH116" s="876"/>
      <c r="CI116" s="876"/>
      <c r="CJ116" s="876"/>
      <c r="CK116" s="927"/>
      <c r="CL116" s="821"/>
      <c r="CM116" s="817"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440</v>
      </c>
      <c r="DH116" s="780"/>
      <c r="DI116" s="780"/>
      <c r="DJ116" s="780"/>
      <c r="DK116" s="781"/>
      <c r="DL116" s="782" t="s">
        <v>446</v>
      </c>
      <c r="DM116" s="780"/>
      <c r="DN116" s="780"/>
      <c r="DO116" s="780"/>
      <c r="DP116" s="781"/>
      <c r="DQ116" s="782" t="s">
        <v>446</v>
      </c>
      <c r="DR116" s="780"/>
      <c r="DS116" s="780"/>
      <c r="DT116" s="780"/>
      <c r="DU116" s="781"/>
      <c r="DV116" s="824" t="s">
        <v>441</v>
      </c>
      <c r="DW116" s="825"/>
      <c r="DX116" s="825"/>
      <c r="DY116" s="825"/>
      <c r="DZ116" s="826"/>
    </row>
    <row r="117" spans="1:130" s="213"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850807</v>
      </c>
      <c r="AB117" s="903"/>
      <c r="AC117" s="903"/>
      <c r="AD117" s="903"/>
      <c r="AE117" s="904"/>
      <c r="AF117" s="905">
        <v>765541</v>
      </c>
      <c r="AG117" s="903"/>
      <c r="AH117" s="903"/>
      <c r="AI117" s="903"/>
      <c r="AJ117" s="904"/>
      <c r="AK117" s="905">
        <v>788712</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789" t="s">
        <v>449</v>
      </c>
      <c r="BR117" s="790"/>
      <c r="BS117" s="790"/>
      <c r="BT117" s="790"/>
      <c r="BU117" s="790"/>
      <c r="BV117" s="790" t="s">
        <v>449</v>
      </c>
      <c r="BW117" s="790"/>
      <c r="BX117" s="790"/>
      <c r="BY117" s="790"/>
      <c r="BZ117" s="790"/>
      <c r="CA117" s="790" t="s">
        <v>446</v>
      </c>
      <c r="CB117" s="790"/>
      <c r="CC117" s="790"/>
      <c r="CD117" s="790"/>
      <c r="CE117" s="790"/>
      <c r="CF117" s="875" t="s">
        <v>449</v>
      </c>
      <c r="CG117" s="876"/>
      <c r="CH117" s="876"/>
      <c r="CI117" s="876"/>
      <c r="CJ117" s="876"/>
      <c r="CK117" s="927"/>
      <c r="CL117" s="821"/>
      <c r="CM117" s="817"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440</v>
      </c>
      <c r="DH117" s="780"/>
      <c r="DI117" s="780"/>
      <c r="DJ117" s="780"/>
      <c r="DK117" s="781"/>
      <c r="DL117" s="782" t="s">
        <v>449</v>
      </c>
      <c r="DM117" s="780"/>
      <c r="DN117" s="780"/>
      <c r="DO117" s="780"/>
      <c r="DP117" s="781"/>
      <c r="DQ117" s="782" t="s">
        <v>446</v>
      </c>
      <c r="DR117" s="780"/>
      <c r="DS117" s="780"/>
      <c r="DT117" s="780"/>
      <c r="DU117" s="781"/>
      <c r="DV117" s="824" t="s">
        <v>446</v>
      </c>
      <c r="DW117" s="825"/>
      <c r="DX117" s="825"/>
      <c r="DY117" s="825"/>
      <c r="DZ117" s="826"/>
    </row>
    <row r="118" spans="1:130" s="213"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311</v>
      </c>
      <c r="AL118" s="896"/>
      <c r="AM118" s="896"/>
      <c r="AN118" s="896"/>
      <c r="AO118" s="897"/>
      <c r="AP118" s="899" t="s">
        <v>434</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446</v>
      </c>
      <c r="BR118" s="845"/>
      <c r="BS118" s="845"/>
      <c r="BT118" s="845"/>
      <c r="BU118" s="845"/>
      <c r="BV118" s="845" t="s">
        <v>446</v>
      </c>
      <c r="BW118" s="845"/>
      <c r="BX118" s="845"/>
      <c r="BY118" s="845"/>
      <c r="BZ118" s="845"/>
      <c r="CA118" s="845" t="s">
        <v>446</v>
      </c>
      <c r="CB118" s="845"/>
      <c r="CC118" s="845"/>
      <c r="CD118" s="845"/>
      <c r="CE118" s="845"/>
      <c r="CF118" s="875" t="s">
        <v>446</v>
      </c>
      <c r="CG118" s="876"/>
      <c r="CH118" s="876"/>
      <c r="CI118" s="876"/>
      <c r="CJ118" s="876"/>
      <c r="CK118" s="927"/>
      <c r="CL118" s="821"/>
      <c r="CM118" s="817"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446</v>
      </c>
      <c r="DH118" s="780"/>
      <c r="DI118" s="780"/>
      <c r="DJ118" s="780"/>
      <c r="DK118" s="781"/>
      <c r="DL118" s="782" t="s">
        <v>440</v>
      </c>
      <c r="DM118" s="780"/>
      <c r="DN118" s="780"/>
      <c r="DO118" s="780"/>
      <c r="DP118" s="781"/>
      <c r="DQ118" s="782" t="s">
        <v>441</v>
      </c>
      <c r="DR118" s="780"/>
      <c r="DS118" s="780"/>
      <c r="DT118" s="780"/>
      <c r="DU118" s="781"/>
      <c r="DV118" s="824" t="s">
        <v>440</v>
      </c>
      <c r="DW118" s="825"/>
      <c r="DX118" s="825"/>
      <c r="DY118" s="825"/>
      <c r="DZ118" s="826"/>
    </row>
    <row r="119" spans="1:130" s="213" customFormat="1" ht="26.25" customHeight="1" x14ac:dyDescent="0.15">
      <c r="A119" s="818" t="s">
        <v>438</v>
      </c>
      <c r="B119" s="819"/>
      <c r="C119" s="860" t="s">
        <v>439</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441</v>
      </c>
      <c r="AB119" s="889"/>
      <c r="AC119" s="889"/>
      <c r="AD119" s="889"/>
      <c r="AE119" s="890"/>
      <c r="AF119" s="891" t="s">
        <v>446</v>
      </c>
      <c r="AG119" s="889"/>
      <c r="AH119" s="889"/>
      <c r="AI119" s="889"/>
      <c r="AJ119" s="890"/>
      <c r="AK119" s="891" t="s">
        <v>441</v>
      </c>
      <c r="AL119" s="889"/>
      <c r="AM119" s="889"/>
      <c r="AN119" s="889"/>
      <c r="AO119" s="890"/>
      <c r="AP119" s="892" t="s">
        <v>441</v>
      </c>
      <c r="AQ119" s="893"/>
      <c r="AR119" s="893"/>
      <c r="AS119" s="893"/>
      <c r="AT119" s="894"/>
      <c r="AU119" s="934"/>
      <c r="AV119" s="935"/>
      <c r="AW119" s="935"/>
      <c r="AX119" s="935"/>
      <c r="AY119" s="935"/>
      <c r="AZ119" s="234" t="s">
        <v>191</v>
      </c>
      <c r="BA119" s="234"/>
      <c r="BB119" s="234"/>
      <c r="BC119" s="234"/>
      <c r="BD119" s="234"/>
      <c r="BE119" s="234"/>
      <c r="BF119" s="234"/>
      <c r="BG119" s="234"/>
      <c r="BH119" s="234"/>
      <c r="BI119" s="234"/>
      <c r="BJ119" s="234"/>
      <c r="BK119" s="234"/>
      <c r="BL119" s="234"/>
      <c r="BM119" s="234"/>
      <c r="BN119" s="234"/>
      <c r="BO119" s="877" t="s">
        <v>470</v>
      </c>
      <c r="BP119" s="878"/>
      <c r="BQ119" s="879">
        <v>10585908</v>
      </c>
      <c r="BR119" s="845"/>
      <c r="BS119" s="845"/>
      <c r="BT119" s="845"/>
      <c r="BU119" s="845"/>
      <c r="BV119" s="845">
        <v>10172569</v>
      </c>
      <c r="BW119" s="845"/>
      <c r="BX119" s="845"/>
      <c r="BY119" s="845"/>
      <c r="BZ119" s="845"/>
      <c r="CA119" s="845">
        <v>9508274</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141390</v>
      </c>
      <c r="DH119" s="764"/>
      <c r="DI119" s="764"/>
      <c r="DJ119" s="764"/>
      <c r="DK119" s="765"/>
      <c r="DL119" s="766">
        <v>111886</v>
      </c>
      <c r="DM119" s="764"/>
      <c r="DN119" s="764"/>
      <c r="DO119" s="764"/>
      <c r="DP119" s="765"/>
      <c r="DQ119" s="766">
        <v>76536</v>
      </c>
      <c r="DR119" s="764"/>
      <c r="DS119" s="764"/>
      <c r="DT119" s="764"/>
      <c r="DU119" s="765"/>
      <c r="DV119" s="848">
        <v>2.4</v>
      </c>
      <c r="DW119" s="849"/>
      <c r="DX119" s="849"/>
      <c r="DY119" s="849"/>
      <c r="DZ119" s="850"/>
    </row>
    <row r="120" spans="1:130" s="213" customFormat="1" ht="26.25" customHeight="1" x14ac:dyDescent="0.15">
      <c r="A120" s="820"/>
      <c r="B120" s="821"/>
      <c r="C120" s="817"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442</v>
      </c>
      <c r="AB120" s="780"/>
      <c r="AC120" s="780"/>
      <c r="AD120" s="780"/>
      <c r="AE120" s="781"/>
      <c r="AF120" s="782" t="s">
        <v>446</v>
      </c>
      <c r="AG120" s="780"/>
      <c r="AH120" s="780"/>
      <c r="AI120" s="780"/>
      <c r="AJ120" s="781"/>
      <c r="AK120" s="782" t="s">
        <v>446</v>
      </c>
      <c r="AL120" s="780"/>
      <c r="AM120" s="780"/>
      <c r="AN120" s="780"/>
      <c r="AO120" s="781"/>
      <c r="AP120" s="824" t="s">
        <v>440</v>
      </c>
      <c r="AQ120" s="825"/>
      <c r="AR120" s="825"/>
      <c r="AS120" s="825"/>
      <c r="AT120" s="826"/>
      <c r="AU120" s="880" t="s">
        <v>472</v>
      </c>
      <c r="AV120" s="881"/>
      <c r="AW120" s="881"/>
      <c r="AX120" s="881"/>
      <c r="AY120" s="882"/>
      <c r="AZ120" s="860" t="s">
        <v>473</v>
      </c>
      <c r="BA120" s="810"/>
      <c r="BB120" s="810"/>
      <c r="BC120" s="810"/>
      <c r="BD120" s="810"/>
      <c r="BE120" s="810"/>
      <c r="BF120" s="810"/>
      <c r="BG120" s="810"/>
      <c r="BH120" s="810"/>
      <c r="BI120" s="810"/>
      <c r="BJ120" s="810"/>
      <c r="BK120" s="810"/>
      <c r="BL120" s="810"/>
      <c r="BM120" s="810"/>
      <c r="BN120" s="810"/>
      <c r="BO120" s="810"/>
      <c r="BP120" s="811"/>
      <c r="BQ120" s="861">
        <v>2444106</v>
      </c>
      <c r="BR120" s="842"/>
      <c r="BS120" s="842"/>
      <c r="BT120" s="842"/>
      <c r="BU120" s="842"/>
      <c r="BV120" s="842">
        <v>2386178</v>
      </c>
      <c r="BW120" s="842"/>
      <c r="BX120" s="842"/>
      <c r="BY120" s="842"/>
      <c r="BZ120" s="842"/>
      <c r="CA120" s="842">
        <v>2400768</v>
      </c>
      <c r="CB120" s="842"/>
      <c r="CC120" s="842"/>
      <c r="CD120" s="842"/>
      <c r="CE120" s="842"/>
      <c r="CF120" s="866">
        <v>75.599999999999994</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4671618</v>
      </c>
      <c r="DH120" s="842"/>
      <c r="DI120" s="842"/>
      <c r="DJ120" s="842"/>
      <c r="DK120" s="842"/>
      <c r="DL120" s="842">
        <v>4229027</v>
      </c>
      <c r="DM120" s="842"/>
      <c r="DN120" s="842"/>
      <c r="DO120" s="842"/>
      <c r="DP120" s="842"/>
      <c r="DQ120" s="842">
        <v>3765859</v>
      </c>
      <c r="DR120" s="842"/>
      <c r="DS120" s="842"/>
      <c r="DT120" s="842"/>
      <c r="DU120" s="842"/>
      <c r="DV120" s="843">
        <v>118.6</v>
      </c>
      <c r="DW120" s="843"/>
      <c r="DX120" s="843"/>
      <c r="DY120" s="843"/>
      <c r="DZ120" s="844"/>
    </row>
    <row r="121" spans="1:130" s="213" customFormat="1" ht="26.25" customHeight="1" x14ac:dyDescent="0.15">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442</v>
      </c>
      <c r="AB121" s="780"/>
      <c r="AC121" s="780"/>
      <c r="AD121" s="780"/>
      <c r="AE121" s="781"/>
      <c r="AF121" s="782" t="s">
        <v>441</v>
      </c>
      <c r="AG121" s="780"/>
      <c r="AH121" s="780"/>
      <c r="AI121" s="780"/>
      <c r="AJ121" s="781"/>
      <c r="AK121" s="782" t="s">
        <v>441</v>
      </c>
      <c r="AL121" s="780"/>
      <c r="AM121" s="780"/>
      <c r="AN121" s="780"/>
      <c r="AO121" s="781"/>
      <c r="AP121" s="824" t="s">
        <v>442</v>
      </c>
      <c r="AQ121" s="825"/>
      <c r="AR121" s="825"/>
      <c r="AS121" s="825"/>
      <c r="AT121" s="826"/>
      <c r="AU121" s="883"/>
      <c r="AV121" s="884"/>
      <c r="AW121" s="884"/>
      <c r="AX121" s="884"/>
      <c r="AY121" s="885"/>
      <c r="AZ121" s="817" t="s">
        <v>477</v>
      </c>
      <c r="BA121" s="752"/>
      <c r="BB121" s="752"/>
      <c r="BC121" s="752"/>
      <c r="BD121" s="752"/>
      <c r="BE121" s="752"/>
      <c r="BF121" s="752"/>
      <c r="BG121" s="752"/>
      <c r="BH121" s="752"/>
      <c r="BI121" s="752"/>
      <c r="BJ121" s="752"/>
      <c r="BK121" s="752"/>
      <c r="BL121" s="752"/>
      <c r="BM121" s="752"/>
      <c r="BN121" s="752"/>
      <c r="BO121" s="752"/>
      <c r="BP121" s="753"/>
      <c r="BQ121" s="789">
        <v>96686</v>
      </c>
      <c r="BR121" s="790"/>
      <c r="BS121" s="790"/>
      <c r="BT121" s="790"/>
      <c r="BU121" s="790"/>
      <c r="BV121" s="790">
        <v>72079</v>
      </c>
      <c r="BW121" s="790"/>
      <c r="BX121" s="790"/>
      <c r="BY121" s="790"/>
      <c r="BZ121" s="790"/>
      <c r="CA121" s="790">
        <v>44832</v>
      </c>
      <c r="CB121" s="790"/>
      <c r="CC121" s="790"/>
      <c r="CD121" s="790"/>
      <c r="CE121" s="790"/>
      <c r="CF121" s="875">
        <v>1.4</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789">
        <v>7554</v>
      </c>
      <c r="DH121" s="790"/>
      <c r="DI121" s="790"/>
      <c r="DJ121" s="790"/>
      <c r="DK121" s="790"/>
      <c r="DL121" s="790">
        <v>7255</v>
      </c>
      <c r="DM121" s="790"/>
      <c r="DN121" s="790"/>
      <c r="DO121" s="790"/>
      <c r="DP121" s="790"/>
      <c r="DQ121" s="790">
        <v>7145</v>
      </c>
      <c r="DR121" s="790"/>
      <c r="DS121" s="790"/>
      <c r="DT121" s="790"/>
      <c r="DU121" s="790"/>
      <c r="DV121" s="796">
        <v>0.2</v>
      </c>
      <c r="DW121" s="796"/>
      <c r="DX121" s="796"/>
      <c r="DY121" s="796"/>
      <c r="DZ121" s="797"/>
    </row>
    <row r="122" spans="1:130" s="213" customFormat="1" ht="26.25" customHeight="1" x14ac:dyDescent="0.15">
      <c r="A122" s="820"/>
      <c r="B122" s="821"/>
      <c r="C122" s="817"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441</v>
      </c>
      <c r="AB122" s="780"/>
      <c r="AC122" s="780"/>
      <c r="AD122" s="780"/>
      <c r="AE122" s="781"/>
      <c r="AF122" s="782" t="s">
        <v>441</v>
      </c>
      <c r="AG122" s="780"/>
      <c r="AH122" s="780"/>
      <c r="AI122" s="780"/>
      <c r="AJ122" s="781"/>
      <c r="AK122" s="782" t="s">
        <v>446</v>
      </c>
      <c r="AL122" s="780"/>
      <c r="AM122" s="780"/>
      <c r="AN122" s="780"/>
      <c r="AO122" s="781"/>
      <c r="AP122" s="824" t="s">
        <v>446</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6294440</v>
      </c>
      <c r="BR122" s="845"/>
      <c r="BS122" s="845"/>
      <c r="BT122" s="845"/>
      <c r="BU122" s="845"/>
      <c r="BV122" s="845">
        <v>6015216</v>
      </c>
      <c r="BW122" s="845"/>
      <c r="BX122" s="845"/>
      <c r="BY122" s="845"/>
      <c r="BZ122" s="845"/>
      <c r="CA122" s="845">
        <v>5724461</v>
      </c>
      <c r="CB122" s="845"/>
      <c r="CC122" s="845"/>
      <c r="CD122" s="845"/>
      <c r="CE122" s="845"/>
      <c r="CF122" s="846">
        <v>180.2</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789" t="s">
        <v>446</v>
      </c>
      <c r="DH122" s="790"/>
      <c r="DI122" s="790"/>
      <c r="DJ122" s="790"/>
      <c r="DK122" s="790"/>
      <c r="DL122" s="790" t="s">
        <v>440</v>
      </c>
      <c r="DM122" s="790"/>
      <c r="DN122" s="790"/>
      <c r="DO122" s="790"/>
      <c r="DP122" s="790"/>
      <c r="DQ122" s="790" t="s">
        <v>441</v>
      </c>
      <c r="DR122" s="790"/>
      <c r="DS122" s="790"/>
      <c r="DT122" s="790"/>
      <c r="DU122" s="790"/>
      <c r="DV122" s="796" t="s">
        <v>446</v>
      </c>
      <c r="DW122" s="796"/>
      <c r="DX122" s="796"/>
      <c r="DY122" s="796"/>
      <c r="DZ122" s="797"/>
    </row>
    <row r="123" spans="1:130" s="213" customFormat="1" ht="26.25" customHeight="1" x14ac:dyDescent="0.15">
      <c r="A123" s="820"/>
      <c r="B123" s="821"/>
      <c r="C123" s="817"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1287</v>
      </c>
      <c r="AB123" s="780"/>
      <c r="AC123" s="780"/>
      <c r="AD123" s="780"/>
      <c r="AE123" s="781"/>
      <c r="AF123" s="782" t="s">
        <v>440</v>
      </c>
      <c r="AG123" s="780"/>
      <c r="AH123" s="780"/>
      <c r="AI123" s="780"/>
      <c r="AJ123" s="781"/>
      <c r="AK123" s="782" t="s">
        <v>440</v>
      </c>
      <c r="AL123" s="780"/>
      <c r="AM123" s="780"/>
      <c r="AN123" s="780"/>
      <c r="AO123" s="781"/>
      <c r="AP123" s="824" t="s">
        <v>446</v>
      </c>
      <c r="AQ123" s="825"/>
      <c r="AR123" s="825"/>
      <c r="AS123" s="825"/>
      <c r="AT123" s="826"/>
      <c r="AU123" s="886"/>
      <c r="AV123" s="887"/>
      <c r="AW123" s="887"/>
      <c r="AX123" s="887"/>
      <c r="AY123" s="887"/>
      <c r="AZ123" s="234" t="s">
        <v>191</v>
      </c>
      <c r="BA123" s="234"/>
      <c r="BB123" s="234"/>
      <c r="BC123" s="234"/>
      <c r="BD123" s="234"/>
      <c r="BE123" s="234"/>
      <c r="BF123" s="234"/>
      <c r="BG123" s="234"/>
      <c r="BH123" s="234"/>
      <c r="BI123" s="234"/>
      <c r="BJ123" s="234"/>
      <c r="BK123" s="234"/>
      <c r="BL123" s="234"/>
      <c r="BM123" s="234"/>
      <c r="BN123" s="234"/>
      <c r="BO123" s="877" t="s">
        <v>481</v>
      </c>
      <c r="BP123" s="878"/>
      <c r="BQ123" s="832">
        <v>8835232</v>
      </c>
      <c r="BR123" s="833"/>
      <c r="BS123" s="833"/>
      <c r="BT123" s="833"/>
      <c r="BU123" s="833"/>
      <c r="BV123" s="833">
        <v>8473473</v>
      </c>
      <c r="BW123" s="833"/>
      <c r="BX123" s="833"/>
      <c r="BY123" s="833"/>
      <c r="BZ123" s="833"/>
      <c r="CA123" s="833">
        <v>8170061</v>
      </c>
      <c r="CB123" s="833"/>
      <c r="CC123" s="833"/>
      <c r="CD123" s="833"/>
      <c r="CE123" s="833"/>
      <c r="CF123" s="748"/>
      <c r="CG123" s="749"/>
      <c r="CH123" s="749"/>
      <c r="CI123" s="749"/>
      <c r="CJ123" s="834"/>
      <c r="CK123" s="869"/>
      <c r="CL123" s="855"/>
      <c r="CM123" s="855"/>
      <c r="CN123" s="855"/>
      <c r="CO123" s="856"/>
      <c r="CP123" s="835" t="s">
        <v>482</v>
      </c>
      <c r="CQ123" s="836"/>
      <c r="CR123" s="836"/>
      <c r="CS123" s="836"/>
      <c r="CT123" s="836"/>
      <c r="CU123" s="836"/>
      <c r="CV123" s="836"/>
      <c r="CW123" s="836"/>
      <c r="CX123" s="836"/>
      <c r="CY123" s="836"/>
      <c r="CZ123" s="836"/>
      <c r="DA123" s="836"/>
      <c r="DB123" s="836"/>
      <c r="DC123" s="836"/>
      <c r="DD123" s="836"/>
      <c r="DE123" s="836"/>
      <c r="DF123" s="837"/>
      <c r="DG123" s="779" t="s">
        <v>442</v>
      </c>
      <c r="DH123" s="780"/>
      <c r="DI123" s="780"/>
      <c r="DJ123" s="780"/>
      <c r="DK123" s="781"/>
      <c r="DL123" s="782" t="s">
        <v>442</v>
      </c>
      <c r="DM123" s="780"/>
      <c r="DN123" s="780"/>
      <c r="DO123" s="780"/>
      <c r="DP123" s="781"/>
      <c r="DQ123" s="782" t="s">
        <v>446</v>
      </c>
      <c r="DR123" s="780"/>
      <c r="DS123" s="780"/>
      <c r="DT123" s="780"/>
      <c r="DU123" s="781"/>
      <c r="DV123" s="824" t="s">
        <v>440</v>
      </c>
      <c r="DW123" s="825"/>
      <c r="DX123" s="825"/>
      <c r="DY123" s="825"/>
      <c r="DZ123" s="826"/>
    </row>
    <row r="124" spans="1:130" s="213" customFormat="1" ht="26.25" customHeight="1" thickBot="1" x14ac:dyDescent="0.2">
      <c r="A124" s="820"/>
      <c r="B124" s="821"/>
      <c r="C124" s="817"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440</v>
      </c>
      <c r="AB124" s="780"/>
      <c r="AC124" s="780"/>
      <c r="AD124" s="780"/>
      <c r="AE124" s="781"/>
      <c r="AF124" s="782" t="s">
        <v>446</v>
      </c>
      <c r="AG124" s="780"/>
      <c r="AH124" s="780"/>
      <c r="AI124" s="780"/>
      <c r="AJ124" s="781"/>
      <c r="AK124" s="782" t="s">
        <v>446</v>
      </c>
      <c r="AL124" s="780"/>
      <c r="AM124" s="780"/>
      <c r="AN124" s="780"/>
      <c r="AO124" s="781"/>
      <c r="AP124" s="824" t="s">
        <v>446</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58.9</v>
      </c>
      <c r="BR124" s="831"/>
      <c r="BS124" s="831"/>
      <c r="BT124" s="831"/>
      <c r="BU124" s="831"/>
      <c r="BV124" s="831">
        <v>52.4</v>
      </c>
      <c r="BW124" s="831"/>
      <c r="BX124" s="831"/>
      <c r="BY124" s="831"/>
      <c r="BZ124" s="831"/>
      <c r="CA124" s="831">
        <v>42.1</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440</v>
      </c>
      <c r="DH124" s="764"/>
      <c r="DI124" s="764"/>
      <c r="DJ124" s="764"/>
      <c r="DK124" s="765"/>
      <c r="DL124" s="766" t="s">
        <v>441</v>
      </c>
      <c r="DM124" s="764"/>
      <c r="DN124" s="764"/>
      <c r="DO124" s="764"/>
      <c r="DP124" s="765"/>
      <c r="DQ124" s="766" t="s">
        <v>440</v>
      </c>
      <c r="DR124" s="764"/>
      <c r="DS124" s="764"/>
      <c r="DT124" s="764"/>
      <c r="DU124" s="765"/>
      <c r="DV124" s="848" t="s">
        <v>440</v>
      </c>
      <c r="DW124" s="849"/>
      <c r="DX124" s="849"/>
      <c r="DY124" s="849"/>
      <c r="DZ124" s="850"/>
    </row>
    <row r="125" spans="1:130" s="213" customFormat="1" ht="26.25" customHeight="1" x14ac:dyDescent="0.15">
      <c r="A125" s="820"/>
      <c r="B125" s="821"/>
      <c r="C125" s="817"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440</v>
      </c>
      <c r="AB125" s="780"/>
      <c r="AC125" s="780"/>
      <c r="AD125" s="780"/>
      <c r="AE125" s="781"/>
      <c r="AF125" s="782" t="s">
        <v>440</v>
      </c>
      <c r="AG125" s="780"/>
      <c r="AH125" s="780"/>
      <c r="AI125" s="780"/>
      <c r="AJ125" s="781"/>
      <c r="AK125" s="782" t="s">
        <v>440</v>
      </c>
      <c r="AL125" s="780"/>
      <c r="AM125" s="780"/>
      <c r="AN125" s="780"/>
      <c r="AO125" s="781"/>
      <c r="AP125" s="824" t="s">
        <v>442</v>
      </c>
      <c r="AQ125" s="825"/>
      <c r="AR125" s="825"/>
      <c r="AS125" s="825"/>
      <c r="AT125" s="826"/>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5"/>
      <c r="BR125" s="215"/>
      <c r="BS125" s="215"/>
      <c r="BT125" s="215"/>
      <c r="BU125" s="215"/>
      <c r="BV125" s="215"/>
      <c r="BW125" s="215"/>
      <c r="BX125" s="215"/>
      <c r="BY125" s="215"/>
      <c r="BZ125" s="215"/>
      <c r="CA125" s="215"/>
      <c r="CB125" s="215"/>
      <c r="CC125" s="215"/>
      <c r="CD125" s="215"/>
      <c r="CE125" s="215"/>
      <c r="CF125" s="215"/>
      <c r="CG125" s="215"/>
      <c r="CH125" s="215"/>
      <c r="CI125" s="215"/>
      <c r="CJ125" s="237"/>
      <c r="CK125" s="851" t="s">
        <v>485</v>
      </c>
      <c r="CL125" s="852"/>
      <c r="CM125" s="852"/>
      <c r="CN125" s="852"/>
      <c r="CO125" s="853"/>
      <c r="CP125" s="860" t="s">
        <v>486</v>
      </c>
      <c r="CQ125" s="810"/>
      <c r="CR125" s="810"/>
      <c r="CS125" s="810"/>
      <c r="CT125" s="810"/>
      <c r="CU125" s="810"/>
      <c r="CV125" s="810"/>
      <c r="CW125" s="810"/>
      <c r="CX125" s="810"/>
      <c r="CY125" s="810"/>
      <c r="CZ125" s="810"/>
      <c r="DA125" s="810"/>
      <c r="DB125" s="810"/>
      <c r="DC125" s="810"/>
      <c r="DD125" s="810"/>
      <c r="DE125" s="810"/>
      <c r="DF125" s="811"/>
      <c r="DG125" s="861" t="s">
        <v>440</v>
      </c>
      <c r="DH125" s="842"/>
      <c r="DI125" s="842"/>
      <c r="DJ125" s="842"/>
      <c r="DK125" s="842"/>
      <c r="DL125" s="842" t="s">
        <v>440</v>
      </c>
      <c r="DM125" s="842"/>
      <c r="DN125" s="842"/>
      <c r="DO125" s="842"/>
      <c r="DP125" s="842"/>
      <c r="DQ125" s="842" t="s">
        <v>441</v>
      </c>
      <c r="DR125" s="842"/>
      <c r="DS125" s="842"/>
      <c r="DT125" s="842"/>
      <c r="DU125" s="842"/>
      <c r="DV125" s="843" t="s">
        <v>440</v>
      </c>
      <c r="DW125" s="843"/>
      <c r="DX125" s="843"/>
      <c r="DY125" s="843"/>
      <c r="DZ125" s="844"/>
    </row>
    <row r="126" spans="1:130" s="213" customFormat="1" ht="26.25" customHeight="1" thickBot="1" x14ac:dyDescent="0.2">
      <c r="A126" s="820"/>
      <c r="B126" s="821"/>
      <c r="C126" s="817"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11289</v>
      </c>
      <c r="AB126" s="780"/>
      <c r="AC126" s="780"/>
      <c r="AD126" s="780"/>
      <c r="AE126" s="781"/>
      <c r="AF126" s="782">
        <v>8968</v>
      </c>
      <c r="AG126" s="780"/>
      <c r="AH126" s="780"/>
      <c r="AI126" s="780"/>
      <c r="AJ126" s="781"/>
      <c r="AK126" s="782">
        <v>16892</v>
      </c>
      <c r="AL126" s="780"/>
      <c r="AM126" s="780"/>
      <c r="AN126" s="780"/>
      <c r="AO126" s="781"/>
      <c r="AP126" s="824">
        <v>0.5</v>
      </c>
      <c r="AQ126" s="825"/>
      <c r="AR126" s="825"/>
      <c r="AS126" s="825"/>
      <c r="AT126" s="826"/>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5"/>
      <c r="BQ126" s="215"/>
      <c r="BR126" s="215"/>
      <c r="BS126" s="215"/>
      <c r="BT126" s="215"/>
      <c r="BU126" s="215"/>
      <c r="BV126" s="215"/>
      <c r="BW126" s="215"/>
      <c r="BX126" s="215"/>
      <c r="BY126" s="215"/>
      <c r="BZ126" s="215"/>
      <c r="CA126" s="215"/>
      <c r="CB126" s="215"/>
      <c r="CC126" s="215"/>
      <c r="CD126" s="238"/>
      <c r="CE126" s="238"/>
      <c r="CF126" s="238"/>
      <c r="CG126" s="215"/>
      <c r="CH126" s="215"/>
      <c r="CI126" s="215"/>
      <c r="CJ126" s="237"/>
      <c r="CK126" s="854"/>
      <c r="CL126" s="855"/>
      <c r="CM126" s="855"/>
      <c r="CN126" s="855"/>
      <c r="CO126" s="856"/>
      <c r="CP126" s="817" t="s">
        <v>487</v>
      </c>
      <c r="CQ126" s="752"/>
      <c r="CR126" s="752"/>
      <c r="CS126" s="752"/>
      <c r="CT126" s="752"/>
      <c r="CU126" s="752"/>
      <c r="CV126" s="752"/>
      <c r="CW126" s="752"/>
      <c r="CX126" s="752"/>
      <c r="CY126" s="752"/>
      <c r="CZ126" s="752"/>
      <c r="DA126" s="752"/>
      <c r="DB126" s="752"/>
      <c r="DC126" s="752"/>
      <c r="DD126" s="752"/>
      <c r="DE126" s="752"/>
      <c r="DF126" s="753"/>
      <c r="DG126" s="789" t="s">
        <v>440</v>
      </c>
      <c r="DH126" s="790"/>
      <c r="DI126" s="790"/>
      <c r="DJ126" s="790"/>
      <c r="DK126" s="790"/>
      <c r="DL126" s="790" t="s">
        <v>442</v>
      </c>
      <c r="DM126" s="790"/>
      <c r="DN126" s="790"/>
      <c r="DO126" s="790"/>
      <c r="DP126" s="790"/>
      <c r="DQ126" s="790" t="s">
        <v>440</v>
      </c>
      <c r="DR126" s="790"/>
      <c r="DS126" s="790"/>
      <c r="DT126" s="790"/>
      <c r="DU126" s="790"/>
      <c r="DV126" s="796" t="s">
        <v>440</v>
      </c>
      <c r="DW126" s="796"/>
      <c r="DX126" s="796"/>
      <c r="DY126" s="796"/>
      <c r="DZ126" s="797"/>
    </row>
    <row r="127" spans="1:130" s="213" customFormat="1" ht="26.25" customHeight="1" x14ac:dyDescent="0.15">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440</v>
      </c>
      <c r="AB127" s="780"/>
      <c r="AC127" s="780"/>
      <c r="AD127" s="780"/>
      <c r="AE127" s="781"/>
      <c r="AF127" s="782" t="s">
        <v>440</v>
      </c>
      <c r="AG127" s="780"/>
      <c r="AH127" s="780"/>
      <c r="AI127" s="780"/>
      <c r="AJ127" s="781"/>
      <c r="AK127" s="782" t="s">
        <v>440</v>
      </c>
      <c r="AL127" s="780"/>
      <c r="AM127" s="780"/>
      <c r="AN127" s="780"/>
      <c r="AO127" s="781"/>
      <c r="AP127" s="824" t="s">
        <v>440</v>
      </c>
      <c r="AQ127" s="825"/>
      <c r="AR127" s="825"/>
      <c r="AS127" s="825"/>
      <c r="AT127" s="826"/>
      <c r="AU127" s="215"/>
      <c r="AV127" s="215"/>
      <c r="AW127" s="215"/>
      <c r="AX127" s="841" t="s">
        <v>489</v>
      </c>
      <c r="AY127" s="814"/>
      <c r="AZ127" s="814"/>
      <c r="BA127" s="814"/>
      <c r="BB127" s="814"/>
      <c r="BC127" s="814"/>
      <c r="BD127" s="814"/>
      <c r="BE127" s="815"/>
      <c r="BF127" s="813" t="s">
        <v>490</v>
      </c>
      <c r="BG127" s="814"/>
      <c r="BH127" s="814"/>
      <c r="BI127" s="814"/>
      <c r="BJ127" s="814"/>
      <c r="BK127" s="814"/>
      <c r="BL127" s="815"/>
      <c r="BM127" s="813" t="s">
        <v>491</v>
      </c>
      <c r="BN127" s="814"/>
      <c r="BO127" s="814"/>
      <c r="BP127" s="814"/>
      <c r="BQ127" s="814"/>
      <c r="BR127" s="814"/>
      <c r="BS127" s="815"/>
      <c r="BT127" s="813" t="s">
        <v>492</v>
      </c>
      <c r="BU127" s="814"/>
      <c r="BV127" s="814"/>
      <c r="BW127" s="814"/>
      <c r="BX127" s="814"/>
      <c r="BY127" s="814"/>
      <c r="BZ127" s="816"/>
      <c r="CA127" s="215"/>
      <c r="CB127" s="215"/>
      <c r="CC127" s="215"/>
      <c r="CD127" s="238"/>
      <c r="CE127" s="238"/>
      <c r="CF127" s="238"/>
      <c r="CG127" s="215"/>
      <c r="CH127" s="215"/>
      <c r="CI127" s="215"/>
      <c r="CJ127" s="237"/>
      <c r="CK127" s="854"/>
      <c r="CL127" s="855"/>
      <c r="CM127" s="855"/>
      <c r="CN127" s="855"/>
      <c r="CO127" s="856"/>
      <c r="CP127" s="817" t="s">
        <v>493</v>
      </c>
      <c r="CQ127" s="752"/>
      <c r="CR127" s="752"/>
      <c r="CS127" s="752"/>
      <c r="CT127" s="752"/>
      <c r="CU127" s="752"/>
      <c r="CV127" s="752"/>
      <c r="CW127" s="752"/>
      <c r="CX127" s="752"/>
      <c r="CY127" s="752"/>
      <c r="CZ127" s="752"/>
      <c r="DA127" s="752"/>
      <c r="DB127" s="752"/>
      <c r="DC127" s="752"/>
      <c r="DD127" s="752"/>
      <c r="DE127" s="752"/>
      <c r="DF127" s="753"/>
      <c r="DG127" s="789" t="s">
        <v>440</v>
      </c>
      <c r="DH127" s="790"/>
      <c r="DI127" s="790"/>
      <c r="DJ127" s="790"/>
      <c r="DK127" s="790"/>
      <c r="DL127" s="790" t="s">
        <v>440</v>
      </c>
      <c r="DM127" s="790"/>
      <c r="DN127" s="790"/>
      <c r="DO127" s="790"/>
      <c r="DP127" s="790"/>
      <c r="DQ127" s="790" t="s">
        <v>440</v>
      </c>
      <c r="DR127" s="790"/>
      <c r="DS127" s="790"/>
      <c r="DT127" s="790"/>
      <c r="DU127" s="790"/>
      <c r="DV127" s="796" t="s">
        <v>440</v>
      </c>
      <c r="DW127" s="796"/>
      <c r="DX127" s="796"/>
      <c r="DY127" s="796"/>
      <c r="DZ127" s="797"/>
    </row>
    <row r="128" spans="1:130" s="213" customFormat="1" ht="26.25" customHeight="1" thickBot="1" x14ac:dyDescent="0.2">
      <c r="A128" s="798" t="s">
        <v>494</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495</v>
      </c>
      <c r="X128" s="800"/>
      <c r="Y128" s="800"/>
      <c r="Z128" s="801"/>
      <c r="AA128" s="802">
        <v>38468</v>
      </c>
      <c r="AB128" s="803"/>
      <c r="AC128" s="803"/>
      <c r="AD128" s="803"/>
      <c r="AE128" s="804"/>
      <c r="AF128" s="805">
        <v>23088</v>
      </c>
      <c r="AG128" s="803"/>
      <c r="AH128" s="803"/>
      <c r="AI128" s="803"/>
      <c r="AJ128" s="804"/>
      <c r="AK128" s="805">
        <v>124</v>
      </c>
      <c r="AL128" s="803"/>
      <c r="AM128" s="803"/>
      <c r="AN128" s="803"/>
      <c r="AO128" s="804"/>
      <c r="AP128" s="806"/>
      <c r="AQ128" s="807"/>
      <c r="AR128" s="807"/>
      <c r="AS128" s="807"/>
      <c r="AT128" s="808"/>
      <c r="AU128" s="215"/>
      <c r="AV128" s="215"/>
      <c r="AW128" s="215"/>
      <c r="AX128" s="809" t="s">
        <v>496</v>
      </c>
      <c r="AY128" s="810"/>
      <c r="AZ128" s="810"/>
      <c r="BA128" s="810"/>
      <c r="BB128" s="810"/>
      <c r="BC128" s="810"/>
      <c r="BD128" s="810"/>
      <c r="BE128" s="811"/>
      <c r="BF128" s="786" t="s">
        <v>441</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38"/>
      <c r="CB128" s="238"/>
      <c r="CC128" s="238"/>
      <c r="CD128" s="238"/>
      <c r="CE128" s="238"/>
      <c r="CF128" s="238"/>
      <c r="CG128" s="215"/>
      <c r="CH128" s="215"/>
      <c r="CI128" s="215"/>
      <c r="CJ128" s="237"/>
      <c r="CK128" s="857"/>
      <c r="CL128" s="858"/>
      <c r="CM128" s="858"/>
      <c r="CN128" s="858"/>
      <c r="CO128" s="859"/>
      <c r="CP128" s="791" t="s">
        <v>497</v>
      </c>
      <c r="CQ128" s="730"/>
      <c r="CR128" s="730"/>
      <c r="CS128" s="730"/>
      <c r="CT128" s="730"/>
      <c r="CU128" s="730"/>
      <c r="CV128" s="730"/>
      <c r="CW128" s="730"/>
      <c r="CX128" s="730"/>
      <c r="CY128" s="730"/>
      <c r="CZ128" s="730"/>
      <c r="DA128" s="730"/>
      <c r="DB128" s="730"/>
      <c r="DC128" s="730"/>
      <c r="DD128" s="730"/>
      <c r="DE128" s="730"/>
      <c r="DF128" s="731"/>
      <c r="DG128" s="792" t="s">
        <v>178</v>
      </c>
      <c r="DH128" s="793"/>
      <c r="DI128" s="793"/>
      <c r="DJ128" s="793"/>
      <c r="DK128" s="793"/>
      <c r="DL128" s="793" t="s">
        <v>446</v>
      </c>
      <c r="DM128" s="793"/>
      <c r="DN128" s="793"/>
      <c r="DO128" s="793"/>
      <c r="DP128" s="793"/>
      <c r="DQ128" s="793" t="s">
        <v>450</v>
      </c>
      <c r="DR128" s="793"/>
      <c r="DS128" s="793"/>
      <c r="DT128" s="793"/>
      <c r="DU128" s="793"/>
      <c r="DV128" s="794" t="s">
        <v>446</v>
      </c>
      <c r="DW128" s="794"/>
      <c r="DX128" s="794"/>
      <c r="DY128" s="794"/>
      <c r="DZ128" s="795"/>
    </row>
    <row r="129" spans="1:131" s="213"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3499326</v>
      </c>
      <c r="AB129" s="780"/>
      <c r="AC129" s="780"/>
      <c r="AD129" s="780"/>
      <c r="AE129" s="781"/>
      <c r="AF129" s="782">
        <v>3750401</v>
      </c>
      <c r="AG129" s="780"/>
      <c r="AH129" s="780"/>
      <c r="AI129" s="780"/>
      <c r="AJ129" s="781"/>
      <c r="AK129" s="782">
        <v>3688280</v>
      </c>
      <c r="AL129" s="780"/>
      <c r="AM129" s="780"/>
      <c r="AN129" s="780"/>
      <c r="AO129" s="781"/>
      <c r="AP129" s="783"/>
      <c r="AQ129" s="784"/>
      <c r="AR129" s="784"/>
      <c r="AS129" s="784"/>
      <c r="AT129" s="785"/>
      <c r="AU129" s="216"/>
      <c r="AV129" s="216"/>
      <c r="AW129" s="216"/>
      <c r="AX129" s="751" t="s">
        <v>499</v>
      </c>
      <c r="AY129" s="752"/>
      <c r="AZ129" s="752"/>
      <c r="BA129" s="752"/>
      <c r="BB129" s="752"/>
      <c r="BC129" s="752"/>
      <c r="BD129" s="752"/>
      <c r="BE129" s="753"/>
      <c r="BF129" s="770" t="s">
        <v>442</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39"/>
      <c r="CB129" s="239"/>
      <c r="CC129" s="239"/>
      <c r="CD129" s="239"/>
      <c r="CE129" s="239"/>
      <c r="CF129" s="239"/>
      <c r="CG129" s="239"/>
      <c r="CH129" s="239"/>
      <c r="CI129" s="239"/>
      <c r="CJ129" s="239"/>
      <c r="CK129" s="239"/>
      <c r="CL129" s="239"/>
      <c r="CM129" s="239"/>
      <c r="CN129" s="239"/>
      <c r="CO129" s="239"/>
      <c r="CP129" s="239"/>
      <c r="CQ129" s="239"/>
      <c r="CR129" s="239"/>
      <c r="CS129" s="239"/>
      <c r="CT129" s="239"/>
      <c r="CU129" s="239"/>
      <c r="CV129" s="239"/>
      <c r="CW129" s="239"/>
      <c r="CX129" s="239"/>
      <c r="CY129" s="239"/>
      <c r="CZ129" s="239"/>
      <c r="DA129" s="239"/>
      <c r="DB129" s="239"/>
      <c r="DC129" s="239"/>
      <c r="DD129" s="239"/>
      <c r="DE129" s="239"/>
      <c r="DF129" s="239"/>
      <c r="DG129" s="239"/>
      <c r="DH129" s="239"/>
      <c r="DI129" s="239"/>
      <c r="DJ129" s="239"/>
      <c r="DK129" s="239"/>
      <c r="DL129" s="239"/>
      <c r="DM129" s="239"/>
      <c r="DN129" s="239"/>
      <c r="DO129" s="239"/>
      <c r="DP129" s="216"/>
      <c r="DQ129" s="216"/>
      <c r="DR129" s="216"/>
      <c r="DS129" s="216"/>
      <c r="DT129" s="216"/>
      <c r="DU129" s="216"/>
      <c r="DV129" s="216"/>
      <c r="DW129" s="216"/>
      <c r="DX129" s="216"/>
      <c r="DY129" s="216"/>
      <c r="DZ129" s="216"/>
    </row>
    <row r="130" spans="1:131" s="213" customFormat="1" ht="26.25" customHeight="1" x14ac:dyDescent="0.15">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531310</v>
      </c>
      <c r="AB130" s="780"/>
      <c r="AC130" s="780"/>
      <c r="AD130" s="780"/>
      <c r="AE130" s="781"/>
      <c r="AF130" s="782">
        <v>511518</v>
      </c>
      <c r="AG130" s="780"/>
      <c r="AH130" s="780"/>
      <c r="AI130" s="780"/>
      <c r="AJ130" s="781"/>
      <c r="AK130" s="782">
        <v>511996</v>
      </c>
      <c r="AL130" s="780"/>
      <c r="AM130" s="780"/>
      <c r="AN130" s="780"/>
      <c r="AO130" s="781"/>
      <c r="AP130" s="783"/>
      <c r="AQ130" s="784"/>
      <c r="AR130" s="784"/>
      <c r="AS130" s="784"/>
      <c r="AT130" s="785"/>
      <c r="AU130" s="216"/>
      <c r="AV130" s="216"/>
      <c r="AW130" s="216"/>
      <c r="AX130" s="751" t="s">
        <v>502</v>
      </c>
      <c r="AY130" s="752"/>
      <c r="AZ130" s="752"/>
      <c r="BA130" s="752"/>
      <c r="BB130" s="752"/>
      <c r="BC130" s="752"/>
      <c r="BD130" s="752"/>
      <c r="BE130" s="753"/>
      <c r="BF130" s="754">
        <v>8.4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39"/>
      <c r="CB130" s="239"/>
      <c r="CC130" s="239"/>
      <c r="CD130" s="239"/>
      <c r="CE130" s="239"/>
      <c r="CF130" s="239"/>
      <c r="CG130" s="239"/>
      <c r="CH130" s="239"/>
      <c r="CI130" s="239"/>
      <c r="CJ130" s="239"/>
      <c r="CK130" s="239"/>
      <c r="CL130" s="239"/>
      <c r="CM130" s="239"/>
      <c r="CN130" s="239"/>
      <c r="CO130" s="239"/>
      <c r="CP130" s="239"/>
      <c r="CQ130" s="239"/>
      <c r="CR130" s="239"/>
      <c r="CS130" s="239"/>
      <c r="CT130" s="239"/>
      <c r="CU130" s="239"/>
      <c r="CV130" s="239"/>
      <c r="CW130" s="239"/>
      <c r="CX130" s="239"/>
      <c r="CY130" s="239"/>
      <c r="CZ130" s="239"/>
      <c r="DA130" s="239"/>
      <c r="DB130" s="239"/>
      <c r="DC130" s="239"/>
      <c r="DD130" s="239"/>
      <c r="DE130" s="239"/>
      <c r="DF130" s="239"/>
      <c r="DG130" s="239"/>
      <c r="DH130" s="239"/>
      <c r="DI130" s="239"/>
      <c r="DJ130" s="239"/>
      <c r="DK130" s="239"/>
      <c r="DL130" s="239"/>
      <c r="DM130" s="239"/>
      <c r="DN130" s="239"/>
      <c r="DO130" s="239"/>
      <c r="DP130" s="216"/>
      <c r="DQ130" s="216"/>
      <c r="DR130" s="216"/>
      <c r="DS130" s="216"/>
      <c r="DT130" s="216"/>
      <c r="DU130" s="216"/>
      <c r="DV130" s="216"/>
      <c r="DW130" s="216"/>
      <c r="DX130" s="216"/>
      <c r="DY130" s="216"/>
      <c r="DZ130" s="216"/>
    </row>
    <row r="131" spans="1:131" s="213"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2968016</v>
      </c>
      <c r="AB131" s="764"/>
      <c r="AC131" s="764"/>
      <c r="AD131" s="764"/>
      <c r="AE131" s="765"/>
      <c r="AF131" s="766">
        <v>3238883</v>
      </c>
      <c r="AG131" s="764"/>
      <c r="AH131" s="764"/>
      <c r="AI131" s="764"/>
      <c r="AJ131" s="765"/>
      <c r="AK131" s="766">
        <v>3176284</v>
      </c>
      <c r="AL131" s="764"/>
      <c r="AM131" s="764"/>
      <c r="AN131" s="764"/>
      <c r="AO131" s="765"/>
      <c r="AP131" s="767"/>
      <c r="AQ131" s="768"/>
      <c r="AR131" s="768"/>
      <c r="AS131" s="768"/>
      <c r="AT131" s="769"/>
      <c r="AU131" s="216"/>
      <c r="AV131" s="216"/>
      <c r="AW131" s="216"/>
      <c r="AX131" s="729" t="s">
        <v>504</v>
      </c>
      <c r="AY131" s="730"/>
      <c r="AZ131" s="730"/>
      <c r="BA131" s="730"/>
      <c r="BB131" s="730"/>
      <c r="BC131" s="730"/>
      <c r="BD131" s="730"/>
      <c r="BE131" s="731"/>
      <c r="BF131" s="732">
        <v>42.1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39"/>
      <c r="CB131" s="239"/>
      <c r="CC131" s="239"/>
      <c r="CD131" s="239"/>
      <c r="CE131" s="239"/>
      <c r="CF131" s="239"/>
      <c r="CG131" s="239"/>
      <c r="CH131" s="239"/>
      <c r="CI131" s="239"/>
      <c r="CJ131" s="239"/>
      <c r="CK131" s="239"/>
      <c r="CL131" s="239"/>
      <c r="CM131" s="239"/>
      <c r="CN131" s="239"/>
      <c r="CO131" s="239"/>
      <c r="CP131" s="239"/>
      <c r="CQ131" s="239"/>
      <c r="CR131" s="239"/>
      <c r="CS131" s="239"/>
      <c r="CT131" s="239"/>
      <c r="CU131" s="239"/>
      <c r="CV131" s="239"/>
      <c r="CW131" s="239"/>
      <c r="CX131" s="239"/>
      <c r="CY131" s="239"/>
      <c r="CZ131" s="239"/>
      <c r="DA131" s="239"/>
      <c r="DB131" s="239"/>
      <c r="DC131" s="239"/>
      <c r="DD131" s="239"/>
      <c r="DE131" s="239"/>
      <c r="DF131" s="239"/>
      <c r="DG131" s="239"/>
      <c r="DH131" s="239"/>
      <c r="DI131" s="239"/>
      <c r="DJ131" s="239"/>
      <c r="DK131" s="239"/>
      <c r="DL131" s="239"/>
      <c r="DM131" s="239"/>
      <c r="DN131" s="239"/>
      <c r="DO131" s="239"/>
      <c r="DP131" s="216"/>
      <c r="DQ131" s="216"/>
      <c r="DR131" s="216"/>
      <c r="DS131" s="216"/>
      <c r="DT131" s="216"/>
      <c r="DU131" s="216"/>
      <c r="DV131" s="216"/>
      <c r="DW131" s="216"/>
      <c r="DX131" s="216"/>
      <c r="DY131" s="216"/>
      <c r="DZ131" s="216"/>
    </row>
    <row r="132" spans="1:131" s="213" customFormat="1" ht="26.25" customHeight="1" x14ac:dyDescent="0.15">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9.4685810319999995</v>
      </c>
      <c r="AB132" s="745"/>
      <c r="AC132" s="745"/>
      <c r="AD132" s="745"/>
      <c r="AE132" s="746"/>
      <c r="AF132" s="747">
        <v>7.1300815740000001</v>
      </c>
      <c r="AG132" s="745"/>
      <c r="AH132" s="745"/>
      <c r="AI132" s="745"/>
      <c r="AJ132" s="746"/>
      <c r="AK132" s="747">
        <v>8.7080374420000002</v>
      </c>
      <c r="AL132" s="745"/>
      <c r="AM132" s="745"/>
      <c r="AN132" s="745"/>
      <c r="AO132" s="746"/>
      <c r="AP132" s="748"/>
      <c r="AQ132" s="749"/>
      <c r="AR132" s="749"/>
      <c r="AS132" s="749"/>
      <c r="AT132" s="750"/>
      <c r="AU132" s="240"/>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c r="BP132" s="216"/>
      <c r="BQ132" s="216"/>
      <c r="BR132" s="216"/>
      <c r="BS132" s="217"/>
      <c r="BT132" s="216"/>
      <c r="BU132" s="216"/>
      <c r="BV132" s="216"/>
      <c r="BW132" s="216"/>
      <c r="BX132" s="216"/>
      <c r="BY132" s="216"/>
      <c r="BZ132" s="216"/>
      <c r="CA132" s="239"/>
      <c r="CB132" s="239"/>
      <c r="CC132" s="239"/>
      <c r="CD132" s="239"/>
      <c r="CE132" s="239"/>
      <c r="CF132" s="239"/>
      <c r="CG132" s="239"/>
      <c r="CH132" s="239"/>
      <c r="CI132" s="239"/>
      <c r="CJ132" s="239"/>
      <c r="CK132" s="239"/>
      <c r="CL132" s="239"/>
      <c r="CM132" s="239"/>
      <c r="CN132" s="239"/>
      <c r="CO132" s="239"/>
      <c r="CP132" s="239"/>
      <c r="CQ132" s="239"/>
      <c r="CR132" s="239"/>
      <c r="CS132" s="239"/>
      <c r="CT132" s="239"/>
      <c r="CU132" s="239"/>
      <c r="CV132" s="239"/>
      <c r="CW132" s="239"/>
      <c r="CX132" s="239"/>
      <c r="CY132" s="239"/>
      <c r="CZ132" s="239"/>
      <c r="DA132" s="239"/>
      <c r="DB132" s="239"/>
      <c r="DC132" s="239"/>
      <c r="DD132" s="239"/>
      <c r="DE132" s="239"/>
      <c r="DF132" s="239"/>
      <c r="DG132" s="239"/>
      <c r="DH132" s="239"/>
      <c r="DI132" s="239"/>
      <c r="DJ132" s="239"/>
      <c r="DK132" s="239"/>
      <c r="DL132" s="239"/>
      <c r="DM132" s="239"/>
      <c r="DN132" s="239"/>
      <c r="DO132" s="239"/>
      <c r="DP132" s="216"/>
      <c r="DQ132" s="216"/>
      <c r="DR132" s="216"/>
      <c r="DS132" s="216"/>
      <c r="DT132" s="216"/>
      <c r="DU132" s="216"/>
      <c r="DV132" s="216"/>
      <c r="DW132" s="216"/>
      <c r="DX132" s="216"/>
      <c r="DY132" s="216"/>
      <c r="DZ132" s="216"/>
    </row>
    <row r="133" spans="1:131" s="213"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9.8000000000000007</v>
      </c>
      <c r="AB133" s="724"/>
      <c r="AC133" s="724"/>
      <c r="AD133" s="724"/>
      <c r="AE133" s="725"/>
      <c r="AF133" s="723">
        <v>9</v>
      </c>
      <c r="AG133" s="724"/>
      <c r="AH133" s="724"/>
      <c r="AI133" s="724"/>
      <c r="AJ133" s="725"/>
      <c r="AK133" s="723">
        <v>8.4</v>
      </c>
      <c r="AL133" s="724"/>
      <c r="AM133" s="724"/>
      <c r="AN133" s="724"/>
      <c r="AO133" s="725"/>
      <c r="AP133" s="726"/>
      <c r="AQ133" s="727"/>
      <c r="AR133" s="727"/>
      <c r="AS133" s="727"/>
      <c r="AT133" s="728"/>
      <c r="AU133" s="216"/>
      <c r="AV133" s="216"/>
      <c r="AW133" s="216"/>
      <c r="AX133" s="216"/>
      <c r="AY133" s="216"/>
      <c r="AZ133" s="216"/>
      <c r="BA133" s="216"/>
      <c r="BB133" s="216"/>
      <c r="BC133" s="216"/>
      <c r="BD133" s="216"/>
      <c r="BE133" s="216"/>
      <c r="BF133" s="216"/>
      <c r="BG133" s="216"/>
      <c r="BH133" s="216"/>
      <c r="BI133" s="216"/>
      <c r="BJ133" s="216"/>
      <c r="BK133" s="216"/>
      <c r="BL133" s="216"/>
      <c r="BM133" s="216"/>
      <c r="BN133" s="239"/>
      <c r="BO133" s="239"/>
      <c r="BP133" s="239"/>
      <c r="BQ133" s="239"/>
      <c r="BR133" s="239"/>
      <c r="BS133" s="239"/>
      <c r="BT133" s="239"/>
      <c r="BU133" s="239"/>
      <c r="BV133" s="239"/>
      <c r="BW133" s="239"/>
      <c r="BX133" s="239"/>
      <c r="BY133" s="239"/>
      <c r="BZ133" s="239"/>
      <c r="CA133" s="239"/>
      <c r="CB133" s="239"/>
      <c r="CC133" s="239"/>
      <c r="CD133" s="239"/>
      <c r="CE133" s="239"/>
      <c r="CF133" s="239"/>
      <c r="CG133" s="239"/>
      <c r="CH133" s="239"/>
      <c r="CI133" s="239"/>
      <c r="CJ133" s="239"/>
      <c r="CK133" s="239"/>
      <c r="CL133" s="239"/>
      <c r="CM133" s="239"/>
      <c r="CN133" s="239"/>
      <c r="CO133" s="239"/>
      <c r="CP133" s="239"/>
      <c r="CQ133" s="239"/>
      <c r="CR133" s="239"/>
      <c r="CS133" s="239"/>
      <c r="CT133" s="239"/>
      <c r="CU133" s="239"/>
      <c r="CV133" s="239"/>
      <c r="CW133" s="239"/>
      <c r="CX133" s="239"/>
      <c r="CY133" s="239"/>
      <c r="CZ133" s="239"/>
      <c r="DA133" s="239"/>
      <c r="DB133" s="239"/>
      <c r="DC133" s="239"/>
      <c r="DD133" s="239"/>
      <c r="DE133" s="239"/>
      <c r="DF133" s="239"/>
      <c r="DG133" s="239"/>
      <c r="DH133" s="239"/>
      <c r="DI133" s="239"/>
      <c r="DJ133" s="239"/>
      <c r="DK133" s="239"/>
      <c r="DL133" s="239"/>
      <c r="DM133" s="239"/>
      <c r="DN133" s="239"/>
      <c r="DO133" s="239"/>
      <c r="DP133" s="216"/>
      <c r="DQ133" s="216"/>
      <c r="DR133" s="216"/>
      <c r="DS133" s="216"/>
      <c r="DT133" s="216"/>
      <c r="DU133" s="216"/>
      <c r="DV133" s="216"/>
      <c r="DW133" s="216"/>
      <c r="DX133" s="216"/>
      <c r="DY133" s="216"/>
      <c r="DZ133" s="216"/>
    </row>
    <row r="134" spans="1:13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16"/>
      <c r="AV134" s="216"/>
      <c r="AW134" s="216"/>
      <c r="AX134" s="216"/>
      <c r="AY134" s="216"/>
      <c r="AZ134" s="216"/>
      <c r="BA134" s="216"/>
      <c r="BB134" s="216"/>
      <c r="BC134" s="216"/>
      <c r="BD134" s="216"/>
      <c r="BE134" s="216"/>
      <c r="BF134" s="216"/>
      <c r="BG134" s="216"/>
      <c r="BH134" s="216"/>
      <c r="BI134" s="216"/>
      <c r="BJ134" s="216"/>
      <c r="BK134" s="216"/>
      <c r="BL134" s="216"/>
      <c r="BM134" s="216"/>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16"/>
      <c r="DQ134" s="216"/>
      <c r="DR134" s="216"/>
      <c r="DS134" s="216"/>
      <c r="DT134" s="216"/>
      <c r="DU134" s="216"/>
      <c r="DV134" s="216"/>
      <c r="DW134" s="216"/>
      <c r="DX134" s="216"/>
      <c r="DY134" s="216"/>
      <c r="DZ134" s="216"/>
      <c r="EA134" s="213"/>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sheetData>
  <sheetProtection algorithmName="SHA-512" hashValue="DDbA6u9N1njGQUIN2gOPEAhzDvUobcJpTWbkvMA74SXW1qBDrLczXdkhgNUhHqyFsv3jgB89gV0vVI7ye2polg==" saltValue="hg0YlkEIc5M+kIez6Szxg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CC61" zoomScaleNormal="85" zoomScaleSheetLayoutView="100" workbookViewId="0"/>
  </sheetViews>
  <sheetFormatPr defaultColWidth="0" defaultRowHeight="13.5" customHeight="1" zeroHeight="1" x14ac:dyDescent="0.15"/>
  <cols>
    <col min="1" max="120" width="2.75" style="243" customWidth="1"/>
    <col min="121" max="121" width="0" style="242" hidden="1" customWidth="1"/>
    <col min="122" max="16384" width="9" style="242" hidden="1"/>
  </cols>
  <sheetData>
    <row r="1" spans="1:120" x14ac:dyDescent="0.15">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2"/>
    </row>
    <row r="17" spans="119:120" x14ac:dyDescent="0.15">
      <c r="DP17" s="242"/>
    </row>
    <row r="18" spans="119:120" x14ac:dyDescent="0.15"/>
    <row r="19" spans="119:120" x14ac:dyDescent="0.15"/>
    <row r="20" spans="119:120" x14ac:dyDescent="0.15">
      <c r="DO20" s="242"/>
      <c r="DP20" s="242"/>
    </row>
    <row r="21" spans="119:120" x14ac:dyDescent="0.15">
      <c r="DP21" s="242"/>
    </row>
    <row r="22" spans="119:120" x14ac:dyDescent="0.15"/>
    <row r="23" spans="119:120" x14ac:dyDescent="0.15">
      <c r="DO23" s="242"/>
      <c r="DP23" s="242"/>
    </row>
    <row r="24" spans="119:120" x14ac:dyDescent="0.15">
      <c r="DP24" s="242"/>
    </row>
    <row r="25" spans="119:120" x14ac:dyDescent="0.15">
      <c r="DP25" s="242"/>
    </row>
    <row r="26" spans="119:120" x14ac:dyDescent="0.15">
      <c r="DO26" s="242"/>
      <c r="DP26" s="242"/>
    </row>
    <row r="27" spans="119:120" x14ac:dyDescent="0.15"/>
    <row r="28" spans="119:120" x14ac:dyDescent="0.15">
      <c r="DO28" s="242"/>
      <c r="DP28" s="242"/>
    </row>
    <row r="29" spans="119:120" x14ac:dyDescent="0.15">
      <c r="DP29" s="242"/>
    </row>
    <row r="30" spans="119:120" x14ac:dyDescent="0.15"/>
    <row r="31" spans="119:120" x14ac:dyDescent="0.15">
      <c r="DO31" s="242"/>
      <c r="DP31" s="242"/>
    </row>
    <row r="32" spans="119:120" x14ac:dyDescent="0.15"/>
    <row r="33" spans="98:120" x14ac:dyDescent="0.15">
      <c r="DO33" s="242"/>
      <c r="DP33" s="242"/>
    </row>
    <row r="34" spans="98:120" x14ac:dyDescent="0.15">
      <c r="DM34" s="242"/>
    </row>
    <row r="35" spans="98:120" x14ac:dyDescent="0.15">
      <c r="CT35" s="242"/>
      <c r="CU35" s="242"/>
      <c r="CV35" s="242"/>
      <c r="CY35" s="242"/>
      <c r="CZ35" s="242"/>
      <c r="DA35" s="242"/>
      <c r="DD35" s="242"/>
      <c r="DE35" s="242"/>
      <c r="DF35" s="242"/>
      <c r="DI35" s="242"/>
      <c r="DJ35" s="242"/>
      <c r="DK35" s="242"/>
      <c r="DM35" s="242"/>
      <c r="DN35" s="242"/>
      <c r="DO35" s="242"/>
      <c r="DP35" s="242"/>
    </row>
    <row r="36" spans="98:120" x14ac:dyDescent="0.15"/>
    <row r="37" spans="98:120" x14ac:dyDescent="0.15">
      <c r="CW37" s="242"/>
      <c r="DB37" s="242"/>
      <c r="DG37" s="242"/>
      <c r="DL37" s="242"/>
      <c r="DP37" s="242"/>
    </row>
    <row r="38" spans="98:120" x14ac:dyDescent="0.15">
      <c r="CT38" s="242"/>
      <c r="CU38" s="242"/>
      <c r="CV38" s="242"/>
      <c r="CW38" s="242"/>
      <c r="CY38" s="242"/>
      <c r="CZ38" s="242"/>
      <c r="DA38" s="242"/>
      <c r="DB38" s="242"/>
      <c r="DD38" s="242"/>
      <c r="DE38" s="242"/>
      <c r="DF38" s="242"/>
      <c r="DG38" s="242"/>
      <c r="DI38" s="242"/>
      <c r="DJ38" s="242"/>
      <c r="DK38" s="242"/>
      <c r="DL38" s="242"/>
      <c r="DN38" s="242"/>
      <c r="DO38" s="242"/>
      <c r="DP38" s="24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2"/>
      <c r="DO49" s="242"/>
      <c r="DP49" s="24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2"/>
      <c r="CS63" s="242"/>
      <c r="CX63" s="242"/>
      <c r="DC63" s="242"/>
      <c r="DH63" s="242"/>
    </row>
    <row r="64" spans="22:120" x14ac:dyDescent="0.15">
      <c r="V64" s="242"/>
    </row>
    <row r="65" spans="15:120" x14ac:dyDescent="0.15">
      <c r="X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c r="BN65" s="242"/>
      <c r="BO65" s="242"/>
      <c r="BP65" s="242"/>
      <c r="BQ65" s="242"/>
      <c r="BR65" s="242"/>
      <c r="BS65" s="242"/>
      <c r="BT65" s="242"/>
      <c r="BU65" s="242"/>
      <c r="BV65" s="242"/>
      <c r="BW65" s="242"/>
      <c r="BX65" s="242"/>
      <c r="BY65" s="242"/>
      <c r="BZ65" s="242"/>
      <c r="CA65" s="242"/>
      <c r="CB65" s="242"/>
      <c r="CC65" s="242"/>
      <c r="CD65" s="242"/>
      <c r="CE65" s="242"/>
      <c r="CF65" s="242"/>
      <c r="CG65" s="242"/>
      <c r="CH65" s="242"/>
      <c r="CI65" s="242"/>
      <c r="CJ65" s="242"/>
      <c r="CK65" s="242"/>
      <c r="CL65" s="242"/>
      <c r="CM65" s="242"/>
      <c r="CN65" s="242"/>
      <c r="CO65" s="242"/>
      <c r="CP65" s="242"/>
      <c r="CQ65" s="242"/>
      <c r="CR65" s="242"/>
      <c r="CU65" s="242"/>
      <c r="CZ65" s="242"/>
      <c r="DE65" s="242"/>
      <c r="DJ65" s="242"/>
    </row>
    <row r="66" spans="15:120" x14ac:dyDescent="0.15">
      <c r="Q66" s="242"/>
      <c r="S66" s="242"/>
      <c r="U66" s="242"/>
      <c r="DM66" s="242"/>
    </row>
    <row r="67" spans="15:120" x14ac:dyDescent="0.15">
      <c r="O67" s="242"/>
      <c r="P67" s="242"/>
      <c r="R67" s="242"/>
      <c r="T67" s="242"/>
      <c r="Y67" s="242"/>
      <c r="CT67" s="242"/>
      <c r="CV67" s="242"/>
      <c r="CW67" s="242"/>
      <c r="CY67" s="242"/>
      <c r="DA67" s="242"/>
      <c r="DB67" s="242"/>
      <c r="DD67" s="242"/>
      <c r="DF67" s="242"/>
      <c r="DG67" s="242"/>
      <c r="DI67" s="242"/>
      <c r="DK67" s="242"/>
      <c r="DL67" s="242"/>
      <c r="DN67" s="242"/>
      <c r="DO67" s="242"/>
      <c r="DP67" s="242"/>
    </row>
    <row r="68" spans="15:120" x14ac:dyDescent="0.15"/>
    <row r="69" spans="15:120" x14ac:dyDescent="0.15"/>
    <row r="70" spans="15:120" x14ac:dyDescent="0.15"/>
    <row r="71" spans="15:120" x14ac:dyDescent="0.15"/>
    <row r="72" spans="15:120" x14ac:dyDescent="0.15">
      <c r="DP72" s="242"/>
    </row>
    <row r="73" spans="15:120" x14ac:dyDescent="0.15">
      <c r="DP73" s="24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2"/>
      <c r="CX96" s="242"/>
      <c r="DC96" s="242"/>
      <c r="DH96" s="242"/>
    </row>
    <row r="97" spans="24:120" x14ac:dyDescent="0.15">
      <c r="CS97" s="242"/>
      <c r="CX97" s="242"/>
      <c r="DC97" s="242"/>
      <c r="DH97" s="242"/>
      <c r="DP97" s="243" t="s">
        <v>508</v>
      </c>
    </row>
    <row r="98" spans="24:120" hidden="1" x14ac:dyDescent="0.15">
      <c r="CS98" s="242"/>
      <c r="CX98" s="242"/>
      <c r="DC98" s="242"/>
      <c r="DH98" s="242"/>
    </row>
    <row r="99" spans="24:120" hidden="1" x14ac:dyDescent="0.15">
      <c r="CS99" s="242"/>
      <c r="CX99" s="242"/>
      <c r="DC99" s="242"/>
      <c r="DH99" s="242"/>
    </row>
    <row r="101" spans="24:120" ht="12" hidden="1" customHeight="1" x14ac:dyDescent="0.15">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42"/>
      <c r="CF101" s="242"/>
      <c r="CG101" s="242"/>
      <c r="CH101" s="242"/>
      <c r="CI101" s="242"/>
      <c r="CJ101" s="242"/>
      <c r="CK101" s="242"/>
      <c r="CL101" s="242"/>
      <c r="CM101" s="242"/>
      <c r="CN101" s="242"/>
      <c r="CO101" s="242"/>
      <c r="CP101" s="242"/>
      <c r="CQ101" s="242"/>
      <c r="CR101" s="242"/>
      <c r="CU101" s="242"/>
      <c r="CZ101" s="242"/>
      <c r="DE101" s="242"/>
      <c r="DJ101" s="242"/>
    </row>
    <row r="102" spans="24:120" ht="1.5" hidden="1" customHeight="1" x14ac:dyDescent="0.15">
      <c r="CU102" s="242"/>
      <c r="CZ102" s="242"/>
      <c r="DE102" s="242"/>
      <c r="DJ102" s="242"/>
      <c r="DM102" s="242"/>
    </row>
    <row r="103" spans="24:120" hidden="1" x14ac:dyDescent="0.15">
      <c r="CT103" s="242"/>
      <c r="CV103" s="242"/>
      <c r="CW103" s="242"/>
      <c r="CY103" s="242"/>
      <c r="DA103" s="242"/>
      <c r="DB103" s="242"/>
      <c r="DD103" s="242"/>
      <c r="DF103" s="242"/>
      <c r="DG103" s="242"/>
      <c r="DI103" s="242"/>
      <c r="DK103" s="242"/>
      <c r="DL103" s="242"/>
      <c r="DM103" s="242"/>
      <c r="DN103" s="242"/>
      <c r="DO103" s="242"/>
      <c r="DP103" s="242"/>
    </row>
    <row r="104" spans="24:120" hidden="1" x14ac:dyDescent="0.15">
      <c r="CV104" s="242"/>
      <c r="CW104" s="242"/>
      <c r="DA104" s="242"/>
      <c r="DB104" s="242"/>
      <c r="DF104" s="242"/>
      <c r="DG104" s="242"/>
      <c r="DK104" s="242"/>
      <c r="DL104" s="242"/>
      <c r="DN104" s="242"/>
      <c r="DO104" s="242"/>
      <c r="DP104" s="242"/>
    </row>
    <row r="105" spans="24:120" ht="12.75" hidden="1" customHeight="1" x14ac:dyDescent="0.15"/>
  </sheetData>
  <sheetProtection algorithmName="SHA-512" hashValue="F/k3R8Pq9WzwMGb9IB3nGG1VrQ0ayEvPPSmC6gMB1bF6fuSt+PmhRAzXmpU92/tI3V8v2MmnCp7vxsgeb8TW0w==" saltValue="JfA+KTU6jzPrG5WU6PcW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W55" zoomScaleNormal="100" zoomScaleSheetLayoutView="55" workbookViewId="0"/>
  </sheetViews>
  <sheetFormatPr defaultColWidth="0" defaultRowHeight="13.5" customHeight="1" zeroHeight="1" x14ac:dyDescent="0.15"/>
  <cols>
    <col min="1" max="116" width="2.625" style="243" customWidth="1"/>
    <col min="117" max="16384" width="9" style="242" hidden="1"/>
  </cols>
  <sheetData>
    <row r="1" spans="2:116"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row>
    <row r="2" spans="2:116" x14ac:dyDescent="0.15"/>
    <row r="3" spans="2:116" x14ac:dyDescent="0.15"/>
    <row r="4" spans="2:116" x14ac:dyDescent="0.15">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row>
    <row r="5" spans="2:116" x14ac:dyDescent="0.15">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42"/>
    </row>
    <row r="19" spans="9:116" x14ac:dyDescent="0.15"/>
    <row r="20" spans="9:116" x14ac:dyDescent="0.15"/>
    <row r="21" spans="9:116" x14ac:dyDescent="0.15">
      <c r="DL21" s="242"/>
    </row>
    <row r="22" spans="9:116" x14ac:dyDescent="0.15">
      <c r="DI22" s="242"/>
      <c r="DJ22" s="242"/>
      <c r="DK22" s="242"/>
      <c r="DL22" s="242"/>
    </row>
    <row r="23" spans="9:116" x14ac:dyDescent="0.15">
      <c r="CY23" s="242"/>
      <c r="CZ23" s="242"/>
      <c r="DA23" s="242"/>
      <c r="DB23" s="242"/>
      <c r="DC23" s="242"/>
      <c r="DD23" s="242"/>
      <c r="DE23" s="242"/>
      <c r="DF23" s="242"/>
      <c r="DG23" s="242"/>
      <c r="DH23" s="242"/>
      <c r="DI23" s="242"/>
      <c r="DJ23" s="242"/>
      <c r="DK23" s="242"/>
      <c r="DL23" s="24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2"/>
      <c r="DA35" s="242"/>
      <c r="DB35" s="242"/>
      <c r="DC35" s="242"/>
      <c r="DD35" s="242"/>
      <c r="DE35" s="242"/>
      <c r="DF35" s="242"/>
      <c r="DG35" s="242"/>
      <c r="DH35" s="242"/>
      <c r="DI35" s="242"/>
      <c r="DJ35" s="242"/>
      <c r="DK35" s="242"/>
      <c r="DL35" s="242"/>
    </row>
    <row r="36" spans="15:116" x14ac:dyDescent="0.15"/>
    <row r="37" spans="15:116" x14ac:dyDescent="0.15">
      <c r="DL37" s="242"/>
    </row>
    <row r="38" spans="15:116" x14ac:dyDescent="0.15">
      <c r="DI38" s="242"/>
      <c r="DJ38" s="242"/>
      <c r="DK38" s="242"/>
      <c r="DL38" s="242"/>
    </row>
    <row r="39" spans="15:116" x14ac:dyDescent="0.15"/>
    <row r="40" spans="15:116" x14ac:dyDescent="0.15"/>
    <row r="41" spans="15:116" x14ac:dyDescent="0.15"/>
    <row r="42" spans="15:116" x14ac:dyDescent="0.15"/>
    <row r="43" spans="15:116" x14ac:dyDescent="0.15">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row>
    <row r="44" spans="15:116" x14ac:dyDescent="0.15">
      <c r="DL44" s="242"/>
    </row>
    <row r="45" spans="15:116" x14ac:dyDescent="0.15"/>
    <row r="46" spans="15:116" x14ac:dyDescent="0.15">
      <c r="DA46" s="242"/>
      <c r="DB46" s="242"/>
      <c r="DC46" s="242"/>
      <c r="DD46" s="242"/>
      <c r="DE46" s="242"/>
      <c r="DF46" s="242"/>
      <c r="DG46" s="242"/>
      <c r="DH46" s="242"/>
      <c r="DI46" s="242"/>
      <c r="DJ46" s="242"/>
      <c r="DK46" s="242"/>
      <c r="DL46" s="242"/>
    </row>
    <row r="47" spans="15:116" x14ac:dyDescent="0.15"/>
    <row r="48" spans="15:116" x14ac:dyDescent="0.15"/>
    <row r="49" spans="104:116" x14ac:dyDescent="0.15"/>
    <row r="50" spans="104:116" x14ac:dyDescent="0.15">
      <c r="CZ50" s="242"/>
      <c r="DA50" s="242"/>
      <c r="DB50" s="242"/>
      <c r="DC50" s="242"/>
      <c r="DD50" s="242"/>
      <c r="DE50" s="242"/>
      <c r="DF50" s="242"/>
      <c r="DG50" s="242"/>
      <c r="DH50" s="242"/>
      <c r="DI50" s="242"/>
      <c r="DJ50" s="242"/>
      <c r="DK50" s="242"/>
      <c r="DL50" s="242"/>
    </row>
    <row r="51" spans="104:116" x14ac:dyDescent="0.15"/>
    <row r="52" spans="104:116" x14ac:dyDescent="0.15"/>
    <row r="53" spans="104:116" x14ac:dyDescent="0.15">
      <c r="DL53" s="24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2"/>
      <c r="DD67" s="242"/>
      <c r="DE67" s="242"/>
      <c r="DF67" s="242"/>
      <c r="DG67" s="242"/>
      <c r="DH67" s="242"/>
      <c r="DI67" s="242"/>
      <c r="DJ67" s="242"/>
      <c r="DK67" s="242"/>
      <c r="DL67" s="24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QdlpKg7SFToI2aMpw+tLUkUWoYrfH+FxrY+9gU33Tt+hwxv1WCpAfjq9Ho2q+uNa2l6AXZlbBSARLymKesOSA==" saltValue="+mNTCsQMWuiYaHNbY1k9w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44" customWidth="1"/>
    <col min="37" max="44" width="17" style="244" customWidth="1"/>
    <col min="45" max="45" width="6.125" style="251" customWidth="1"/>
    <col min="46" max="46" width="3" style="249" customWidth="1"/>
    <col min="47" max="47" width="19.125" style="244" hidden="1" customWidth="1"/>
    <col min="48" max="52" width="12.625" style="244" hidden="1" customWidth="1"/>
    <col min="53" max="16384" width="8.625" style="244"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509</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50" t="s">
        <v>510</v>
      </c>
      <c r="AL6" s="250"/>
      <c r="AM6" s="250"/>
      <c r="AN6" s="250"/>
      <c r="AO6" s="245"/>
      <c r="AP6" s="245"/>
      <c r="AQ6" s="245"/>
      <c r="AR6" s="245"/>
    </row>
    <row r="7" spans="1:46" ht="13.5" customHeight="1" x14ac:dyDescent="0.15">
      <c r="A7" s="249"/>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52"/>
      <c r="AL7" s="253"/>
      <c r="AM7" s="253"/>
      <c r="AN7" s="254"/>
      <c r="AO7" s="1118" t="s">
        <v>511</v>
      </c>
      <c r="AP7" s="255"/>
      <c r="AQ7" s="256" t="s">
        <v>512</v>
      </c>
      <c r="AR7" s="257"/>
    </row>
    <row r="8" spans="1:46" x14ac:dyDescent="0.15">
      <c r="A8" s="249"/>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58"/>
      <c r="AL8" s="259"/>
      <c r="AM8" s="259"/>
      <c r="AN8" s="260"/>
      <c r="AO8" s="1119"/>
      <c r="AP8" s="261" t="s">
        <v>513</v>
      </c>
      <c r="AQ8" s="262" t="s">
        <v>514</v>
      </c>
      <c r="AR8" s="263" t="s">
        <v>515</v>
      </c>
    </row>
    <row r="9" spans="1:46" x14ac:dyDescent="0.15">
      <c r="A9" s="249"/>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1130" t="s">
        <v>516</v>
      </c>
      <c r="AL9" s="1131"/>
      <c r="AM9" s="1131"/>
      <c r="AN9" s="1132"/>
      <c r="AO9" s="264">
        <v>1114071</v>
      </c>
      <c r="AP9" s="264">
        <v>122722</v>
      </c>
      <c r="AQ9" s="265">
        <v>138583</v>
      </c>
      <c r="AR9" s="266">
        <v>-11.4</v>
      </c>
    </row>
    <row r="10" spans="1:46" ht="13.5" customHeight="1" x14ac:dyDescent="0.15">
      <c r="A10" s="249"/>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1130" t="s">
        <v>517</v>
      </c>
      <c r="AL10" s="1131"/>
      <c r="AM10" s="1131"/>
      <c r="AN10" s="1132"/>
      <c r="AO10" s="267">
        <v>91851</v>
      </c>
      <c r="AP10" s="267">
        <v>10118</v>
      </c>
      <c r="AQ10" s="268">
        <v>15847</v>
      </c>
      <c r="AR10" s="269">
        <v>-36.200000000000003</v>
      </c>
    </row>
    <row r="11" spans="1:46" ht="13.5" customHeight="1" x14ac:dyDescent="0.15">
      <c r="A11" s="249"/>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1130" t="s">
        <v>518</v>
      </c>
      <c r="AL11" s="1131"/>
      <c r="AM11" s="1131"/>
      <c r="AN11" s="1132"/>
      <c r="AO11" s="267">
        <v>57905</v>
      </c>
      <c r="AP11" s="267">
        <v>6379</v>
      </c>
      <c r="AQ11" s="268">
        <v>2224</v>
      </c>
      <c r="AR11" s="269">
        <v>186.8</v>
      </c>
    </row>
    <row r="12" spans="1:46" ht="13.5" customHeight="1" x14ac:dyDescent="0.15">
      <c r="A12" s="249"/>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1130" t="s">
        <v>519</v>
      </c>
      <c r="AL12" s="1131"/>
      <c r="AM12" s="1131"/>
      <c r="AN12" s="1132"/>
      <c r="AO12" s="267" t="s">
        <v>520</v>
      </c>
      <c r="AP12" s="267" t="s">
        <v>520</v>
      </c>
      <c r="AQ12" s="268" t="s">
        <v>520</v>
      </c>
      <c r="AR12" s="269" t="s">
        <v>520</v>
      </c>
    </row>
    <row r="13" spans="1:46" ht="13.5" customHeight="1" x14ac:dyDescent="0.15">
      <c r="A13" s="249"/>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1130" t="s">
        <v>521</v>
      </c>
      <c r="AL13" s="1131"/>
      <c r="AM13" s="1131"/>
      <c r="AN13" s="1132"/>
      <c r="AO13" s="267">
        <v>36185</v>
      </c>
      <c r="AP13" s="267">
        <v>3986</v>
      </c>
      <c r="AQ13" s="268">
        <v>5571</v>
      </c>
      <c r="AR13" s="269">
        <v>-28.5</v>
      </c>
    </row>
    <row r="14" spans="1:46" ht="13.5" customHeight="1" x14ac:dyDescent="0.15">
      <c r="A14" s="249"/>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1130" t="s">
        <v>522</v>
      </c>
      <c r="AL14" s="1131"/>
      <c r="AM14" s="1131"/>
      <c r="AN14" s="1132"/>
      <c r="AO14" s="267">
        <v>8145</v>
      </c>
      <c r="AP14" s="267">
        <v>897</v>
      </c>
      <c r="AQ14" s="268">
        <v>2766</v>
      </c>
      <c r="AR14" s="269">
        <v>-67.599999999999994</v>
      </c>
    </row>
    <row r="15" spans="1:46" ht="13.5" customHeight="1" x14ac:dyDescent="0.15">
      <c r="A15" s="249"/>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1133" t="s">
        <v>523</v>
      </c>
      <c r="AL15" s="1134"/>
      <c r="AM15" s="1134"/>
      <c r="AN15" s="1135"/>
      <c r="AO15" s="267">
        <v>-72456</v>
      </c>
      <c r="AP15" s="267">
        <v>-7981</v>
      </c>
      <c r="AQ15" s="268">
        <v>-9361</v>
      </c>
      <c r="AR15" s="269">
        <v>-14.7</v>
      </c>
    </row>
    <row r="16" spans="1:46" x14ac:dyDescent="0.15">
      <c r="A16" s="249"/>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1133" t="s">
        <v>191</v>
      </c>
      <c r="AL16" s="1134"/>
      <c r="AM16" s="1134"/>
      <c r="AN16" s="1135"/>
      <c r="AO16" s="267">
        <v>1235701</v>
      </c>
      <c r="AP16" s="267">
        <v>136120</v>
      </c>
      <c r="AQ16" s="268">
        <v>155632</v>
      </c>
      <c r="AR16" s="269">
        <v>-12.5</v>
      </c>
    </row>
    <row r="17" spans="1:46" x14ac:dyDescent="0.15">
      <c r="A17" s="249"/>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70"/>
    </row>
    <row r="18" spans="1:46" x14ac:dyDescent="0.15">
      <c r="A18" s="249"/>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71"/>
      <c r="AR18" s="271"/>
    </row>
    <row r="19" spans="1:46" x14ac:dyDescent="0.15">
      <c r="A19" s="249"/>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t="s">
        <v>524</v>
      </c>
      <c r="AL19" s="245"/>
      <c r="AM19" s="245"/>
      <c r="AN19" s="245"/>
      <c r="AO19" s="245"/>
      <c r="AP19" s="245"/>
      <c r="AQ19" s="245"/>
      <c r="AR19" s="245"/>
    </row>
    <row r="20" spans="1:46" x14ac:dyDescent="0.15">
      <c r="A20" s="249"/>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72"/>
      <c r="AL20" s="273"/>
      <c r="AM20" s="273"/>
      <c r="AN20" s="274"/>
      <c r="AO20" s="275" t="s">
        <v>525</v>
      </c>
      <c r="AP20" s="276" t="s">
        <v>526</v>
      </c>
      <c r="AQ20" s="277" t="s">
        <v>527</v>
      </c>
      <c r="AR20" s="278"/>
    </row>
    <row r="21" spans="1:46" s="284" customFormat="1" x14ac:dyDescent="0.15">
      <c r="A21" s="279"/>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1136" t="s">
        <v>528</v>
      </c>
      <c r="AL21" s="1137"/>
      <c r="AM21" s="1137"/>
      <c r="AN21" s="1138"/>
      <c r="AO21" s="280">
        <v>11.68</v>
      </c>
      <c r="AP21" s="281">
        <v>13.83</v>
      </c>
      <c r="AQ21" s="282">
        <v>-2.15</v>
      </c>
      <c r="AR21" s="250"/>
      <c r="AS21" s="283"/>
      <c r="AT21" s="279"/>
    </row>
    <row r="22" spans="1:46" s="284" customFormat="1" x14ac:dyDescent="0.15">
      <c r="A22" s="279"/>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1136" t="s">
        <v>529</v>
      </c>
      <c r="AL22" s="1137"/>
      <c r="AM22" s="1137"/>
      <c r="AN22" s="1138"/>
      <c r="AO22" s="285">
        <v>95.1</v>
      </c>
      <c r="AP22" s="286">
        <v>96.2</v>
      </c>
      <c r="AQ22" s="287">
        <v>-1.1000000000000001</v>
      </c>
      <c r="AR22" s="271"/>
      <c r="AS22" s="283"/>
      <c r="AT22" s="279"/>
    </row>
    <row r="23" spans="1:46" s="284" customFormat="1" x14ac:dyDescent="0.15">
      <c r="A23" s="279"/>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71"/>
      <c r="AQ23" s="271"/>
      <c r="AR23" s="271"/>
      <c r="AS23" s="283"/>
      <c r="AT23" s="279"/>
    </row>
    <row r="24" spans="1:46" s="284" customFormat="1" x14ac:dyDescent="0.15">
      <c r="A24" s="279"/>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71"/>
      <c r="AQ24" s="271"/>
      <c r="AR24" s="271"/>
      <c r="AS24" s="283"/>
      <c r="AT24" s="279"/>
    </row>
    <row r="25" spans="1:46" s="284"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79"/>
    </row>
    <row r="26" spans="1:46" s="284" customFormat="1" x14ac:dyDescent="0.15">
      <c r="A26" s="1129" t="s">
        <v>530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50"/>
    </row>
    <row r="27" spans="1:46" x14ac:dyDescent="0.15">
      <c r="A27" s="292"/>
      <c r="AO27" s="245"/>
      <c r="AP27" s="245"/>
      <c r="AQ27" s="245"/>
      <c r="AR27" s="245"/>
      <c r="AS27" s="245"/>
      <c r="AT27" s="245"/>
    </row>
    <row r="28" spans="1:46" ht="17.25" x14ac:dyDescent="0.15">
      <c r="A28" s="246" t="s">
        <v>531</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3"/>
    </row>
    <row r="29" spans="1:46" x14ac:dyDescent="0.15">
      <c r="A29" s="249"/>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50" t="s">
        <v>532</v>
      </c>
      <c r="AL29" s="250"/>
      <c r="AM29" s="250"/>
      <c r="AN29" s="250"/>
      <c r="AO29" s="245"/>
      <c r="AP29" s="245"/>
      <c r="AQ29" s="245"/>
      <c r="AR29" s="245"/>
      <c r="AS29" s="294"/>
    </row>
    <row r="30" spans="1:46" ht="13.5" customHeight="1" x14ac:dyDescent="0.15">
      <c r="A30" s="249"/>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52"/>
      <c r="AL30" s="253"/>
      <c r="AM30" s="253"/>
      <c r="AN30" s="254"/>
      <c r="AO30" s="1118" t="s">
        <v>511</v>
      </c>
      <c r="AP30" s="255"/>
      <c r="AQ30" s="256" t="s">
        <v>512</v>
      </c>
      <c r="AR30" s="257"/>
    </row>
    <row r="31" spans="1:46" x14ac:dyDescent="0.15">
      <c r="A31" s="249"/>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58"/>
      <c r="AL31" s="259"/>
      <c r="AM31" s="259"/>
      <c r="AN31" s="260"/>
      <c r="AO31" s="1119"/>
      <c r="AP31" s="261" t="s">
        <v>513</v>
      </c>
      <c r="AQ31" s="262" t="s">
        <v>514</v>
      </c>
      <c r="AR31" s="263" t="s">
        <v>515</v>
      </c>
    </row>
    <row r="32" spans="1:46" ht="27" customHeight="1" x14ac:dyDescent="0.15">
      <c r="A32" s="249"/>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1120" t="s">
        <v>533</v>
      </c>
      <c r="AL32" s="1121"/>
      <c r="AM32" s="1121"/>
      <c r="AN32" s="1122"/>
      <c r="AO32" s="295">
        <v>474555</v>
      </c>
      <c r="AP32" s="295">
        <v>52275</v>
      </c>
      <c r="AQ32" s="296">
        <v>82029</v>
      </c>
      <c r="AR32" s="297">
        <v>-36.299999999999997</v>
      </c>
    </row>
    <row r="33" spans="1:46" ht="13.5" customHeight="1" x14ac:dyDescent="0.15">
      <c r="A33" s="249"/>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1120" t="s">
        <v>534</v>
      </c>
      <c r="AL33" s="1121"/>
      <c r="AM33" s="1121"/>
      <c r="AN33" s="1122"/>
      <c r="AO33" s="295" t="s">
        <v>520</v>
      </c>
      <c r="AP33" s="295" t="s">
        <v>520</v>
      </c>
      <c r="AQ33" s="296" t="s">
        <v>520</v>
      </c>
      <c r="AR33" s="297" t="s">
        <v>520</v>
      </c>
    </row>
    <row r="34" spans="1:46" ht="27" customHeight="1" x14ac:dyDescent="0.15">
      <c r="A34" s="249"/>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1120" t="s">
        <v>535</v>
      </c>
      <c r="AL34" s="1121"/>
      <c r="AM34" s="1121"/>
      <c r="AN34" s="1122"/>
      <c r="AO34" s="295" t="s">
        <v>520</v>
      </c>
      <c r="AP34" s="295" t="s">
        <v>520</v>
      </c>
      <c r="AQ34" s="296" t="s">
        <v>520</v>
      </c>
      <c r="AR34" s="297" t="s">
        <v>520</v>
      </c>
    </row>
    <row r="35" spans="1:46" ht="27" customHeight="1" x14ac:dyDescent="0.15">
      <c r="A35" s="249"/>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1120" t="s">
        <v>536</v>
      </c>
      <c r="AL35" s="1121"/>
      <c r="AM35" s="1121"/>
      <c r="AN35" s="1122"/>
      <c r="AO35" s="295">
        <v>240288</v>
      </c>
      <c r="AP35" s="295">
        <v>26469</v>
      </c>
      <c r="AQ35" s="296">
        <v>28200</v>
      </c>
      <c r="AR35" s="297">
        <v>-6.1</v>
      </c>
    </row>
    <row r="36" spans="1:46" ht="27" customHeight="1" x14ac:dyDescent="0.15">
      <c r="A36" s="249"/>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1120" t="s">
        <v>537</v>
      </c>
      <c r="AL36" s="1121"/>
      <c r="AM36" s="1121"/>
      <c r="AN36" s="1122"/>
      <c r="AO36" s="295">
        <v>56977</v>
      </c>
      <c r="AP36" s="295">
        <v>6276</v>
      </c>
      <c r="AQ36" s="296">
        <v>4770</v>
      </c>
      <c r="AR36" s="297">
        <v>31.6</v>
      </c>
    </row>
    <row r="37" spans="1:46" ht="13.5" customHeight="1" x14ac:dyDescent="0.15">
      <c r="A37" s="249"/>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1120" t="s">
        <v>538</v>
      </c>
      <c r="AL37" s="1121"/>
      <c r="AM37" s="1121"/>
      <c r="AN37" s="1122"/>
      <c r="AO37" s="295">
        <v>16892</v>
      </c>
      <c r="AP37" s="295">
        <v>1861</v>
      </c>
      <c r="AQ37" s="296">
        <v>525</v>
      </c>
      <c r="AR37" s="297">
        <v>254.5</v>
      </c>
    </row>
    <row r="38" spans="1:46" ht="27" customHeight="1" x14ac:dyDescent="0.15">
      <c r="A38" s="249"/>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1123" t="s">
        <v>539</v>
      </c>
      <c r="AL38" s="1124"/>
      <c r="AM38" s="1124"/>
      <c r="AN38" s="1125"/>
      <c r="AO38" s="298" t="s">
        <v>520</v>
      </c>
      <c r="AP38" s="298" t="s">
        <v>520</v>
      </c>
      <c r="AQ38" s="299">
        <v>4</v>
      </c>
      <c r="AR38" s="287" t="s">
        <v>520</v>
      </c>
      <c r="AS38" s="294"/>
    </row>
    <row r="39" spans="1:46" x14ac:dyDescent="0.15">
      <c r="A39" s="249"/>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1123" t="s">
        <v>540</v>
      </c>
      <c r="AL39" s="1124"/>
      <c r="AM39" s="1124"/>
      <c r="AN39" s="1125"/>
      <c r="AO39" s="295">
        <v>-124</v>
      </c>
      <c r="AP39" s="295">
        <v>-14</v>
      </c>
      <c r="AQ39" s="296">
        <v>-1861</v>
      </c>
      <c r="AR39" s="297">
        <v>-99.2</v>
      </c>
      <c r="AS39" s="294"/>
    </row>
    <row r="40" spans="1:46" ht="27" customHeight="1" x14ac:dyDescent="0.15">
      <c r="A40" s="249"/>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1120" t="s">
        <v>541</v>
      </c>
      <c r="AL40" s="1121"/>
      <c r="AM40" s="1121"/>
      <c r="AN40" s="1122"/>
      <c r="AO40" s="295">
        <v>-511996</v>
      </c>
      <c r="AP40" s="295">
        <v>-56400</v>
      </c>
      <c r="AQ40" s="296">
        <v>-76879</v>
      </c>
      <c r="AR40" s="297">
        <v>-26.6</v>
      </c>
      <c r="AS40" s="294"/>
    </row>
    <row r="41" spans="1:46" x14ac:dyDescent="0.15">
      <c r="A41" s="249"/>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1126" t="s">
        <v>303</v>
      </c>
      <c r="AL41" s="1127"/>
      <c r="AM41" s="1127"/>
      <c r="AN41" s="1128"/>
      <c r="AO41" s="295">
        <v>276592</v>
      </c>
      <c r="AP41" s="295">
        <v>30468</v>
      </c>
      <c r="AQ41" s="296">
        <v>36788</v>
      </c>
      <c r="AR41" s="297">
        <v>-17.2</v>
      </c>
      <c r="AS41" s="294"/>
    </row>
    <row r="42" spans="1:46" x14ac:dyDescent="0.15">
      <c r="A42" s="249"/>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300" t="s">
        <v>542</v>
      </c>
      <c r="AL42" s="245"/>
      <c r="AM42" s="245"/>
      <c r="AN42" s="245"/>
      <c r="AO42" s="245"/>
      <c r="AP42" s="245"/>
      <c r="AQ42" s="271"/>
      <c r="AR42" s="271"/>
      <c r="AS42" s="294"/>
    </row>
    <row r="43" spans="1:46" x14ac:dyDescent="0.15">
      <c r="A43" s="249"/>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301"/>
      <c r="AQ43" s="271"/>
      <c r="AR43" s="245"/>
      <c r="AS43" s="294"/>
    </row>
    <row r="44" spans="1:46" x14ac:dyDescent="0.15">
      <c r="A44" s="249"/>
      <c r="B44" s="245"/>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71"/>
      <c r="AR44" s="245"/>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2"/>
      <c r="AR45" s="247"/>
      <c r="AS45" s="247"/>
      <c r="AT45" s="245"/>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5"/>
    </row>
    <row r="47" spans="1:46" ht="17.25" customHeight="1" x14ac:dyDescent="0.15">
      <c r="A47" s="304" t="s">
        <v>543</v>
      </c>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row>
    <row r="48" spans="1:46" x14ac:dyDescent="0.15">
      <c r="A48" s="249"/>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305" t="s">
        <v>544</v>
      </c>
      <c r="AL48" s="305"/>
      <c r="AM48" s="305"/>
      <c r="AN48" s="305"/>
      <c r="AO48" s="305"/>
      <c r="AP48" s="305"/>
      <c r="AQ48" s="306"/>
      <c r="AR48" s="305"/>
    </row>
    <row r="49" spans="1:44" ht="13.5" customHeight="1" x14ac:dyDescent="0.15">
      <c r="A49" s="249"/>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307"/>
      <c r="AL49" s="308"/>
      <c r="AM49" s="1113" t="s">
        <v>511</v>
      </c>
      <c r="AN49" s="1115" t="s">
        <v>545</v>
      </c>
      <c r="AO49" s="1116"/>
      <c r="AP49" s="1116"/>
      <c r="AQ49" s="1116"/>
      <c r="AR49" s="1117"/>
    </row>
    <row r="50" spans="1:44" x14ac:dyDescent="0.15">
      <c r="A50" s="249"/>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309"/>
      <c r="AL50" s="310"/>
      <c r="AM50" s="1114"/>
      <c r="AN50" s="311" t="s">
        <v>546</v>
      </c>
      <c r="AO50" s="312" t="s">
        <v>547</v>
      </c>
      <c r="AP50" s="313" t="s">
        <v>548</v>
      </c>
      <c r="AQ50" s="314" t="s">
        <v>549</v>
      </c>
      <c r="AR50" s="315" t="s">
        <v>550</v>
      </c>
    </row>
    <row r="51" spans="1:44" x14ac:dyDescent="0.15">
      <c r="A51" s="249"/>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307" t="s">
        <v>551</v>
      </c>
      <c r="AL51" s="308"/>
      <c r="AM51" s="316">
        <v>483605</v>
      </c>
      <c r="AN51" s="317">
        <v>50965</v>
      </c>
      <c r="AO51" s="318">
        <v>-19.399999999999999</v>
      </c>
      <c r="AP51" s="319">
        <v>114790</v>
      </c>
      <c r="AQ51" s="320">
        <v>-6.6</v>
      </c>
      <c r="AR51" s="321">
        <v>-12.8</v>
      </c>
    </row>
    <row r="52" spans="1:44" x14ac:dyDescent="0.15">
      <c r="A52" s="249"/>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322"/>
      <c r="AL52" s="323" t="s">
        <v>552</v>
      </c>
      <c r="AM52" s="324">
        <v>226366</v>
      </c>
      <c r="AN52" s="325">
        <v>23856</v>
      </c>
      <c r="AO52" s="326">
        <v>60.8</v>
      </c>
      <c r="AP52" s="327">
        <v>55601</v>
      </c>
      <c r="AQ52" s="328">
        <v>-15.5</v>
      </c>
      <c r="AR52" s="329">
        <v>76.3</v>
      </c>
    </row>
    <row r="53" spans="1:44" x14ac:dyDescent="0.15">
      <c r="A53" s="249"/>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307" t="s">
        <v>553</v>
      </c>
      <c r="AL53" s="308"/>
      <c r="AM53" s="316">
        <v>707515</v>
      </c>
      <c r="AN53" s="317">
        <v>75622</v>
      </c>
      <c r="AO53" s="318">
        <v>48.4</v>
      </c>
      <c r="AP53" s="319">
        <v>126262</v>
      </c>
      <c r="AQ53" s="320">
        <v>10</v>
      </c>
      <c r="AR53" s="321">
        <v>38.4</v>
      </c>
    </row>
    <row r="54" spans="1:44" x14ac:dyDescent="0.15">
      <c r="A54" s="249"/>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322"/>
      <c r="AL54" s="323" t="s">
        <v>552</v>
      </c>
      <c r="AM54" s="324">
        <v>295581</v>
      </c>
      <c r="AN54" s="325">
        <v>31593</v>
      </c>
      <c r="AO54" s="326">
        <v>32.4</v>
      </c>
      <c r="AP54" s="327">
        <v>56769</v>
      </c>
      <c r="AQ54" s="328">
        <v>2.1</v>
      </c>
      <c r="AR54" s="329">
        <v>30.3</v>
      </c>
    </row>
    <row r="55" spans="1:44" x14ac:dyDescent="0.15">
      <c r="A55" s="249"/>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307" t="s">
        <v>554</v>
      </c>
      <c r="AL55" s="308"/>
      <c r="AM55" s="316">
        <v>677251</v>
      </c>
      <c r="AN55" s="317">
        <v>72682</v>
      </c>
      <c r="AO55" s="318">
        <v>-3.9</v>
      </c>
      <c r="AP55" s="319">
        <v>126525</v>
      </c>
      <c r="AQ55" s="320">
        <v>0.2</v>
      </c>
      <c r="AR55" s="321">
        <v>-4.0999999999999996</v>
      </c>
    </row>
    <row r="56" spans="1:44" x14ac:dyDescent="0.15">
      <c r="A56" s="249"/>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322"/>
      <c r="AL56" s="323" t="s">
        <v>552</v>
      </c>
      <c r="AM56" s="324">
        <v>253139</v>
      </c>
      <c r="AN56" s="325">
        <v>27167</v>
      </c>
      <c r="AO56" s="326">
        <v>-14</v>
      </c>
      <c r="AP56" s="327">
        <v>67052</v>
      </c>
      <c r="AQ56" s="328">
        <v>18.100000000000001</v>
      </c>
      <c r="AR56" s="329">
        <v>-32.1</v>
      </c>
    </row>
    <row r="57" spans="1:44" x14ac:dyDescent="0.15">
      <c r="A57" s="249"/>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307" t="s">
        <v>555</v>
      </c>
      <c r="AL57" s="308"/>
      <c r="AM57" s="316">
        <v>1664379</v>
      </c>
      <c r="AN57" s="317">
        <v>179583</v>
      </c>
      <c r="AO57" s="318">
        <v>147.1</v>
      </c>
      <c r="AP57" s="319">
        <v>122054</v>
      </c>
      <c r="AQ57" s="320">
        <v>-3.5</v>
      </c>
      <c r="AR57" s="321">
        <v>150.6</v>
      </c>
    </row>
    <row r="58" spans="1:44" x14ac:dyDescent="0.15">
      <c r="A58" s="249"/>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322"/>
      <c r="AL58" s="323" t="s">
        <v>552</v>
      </c>
      <c r="AM58" s="324">
        <v>1008749</v>
      </c>
      <c r="AN58" s="325">
        <v>108842</v>
      </c>
      <c r="AO58" s="326">
        <v>300.60000000000002</v>
      </c>
      <c r="AP58" s="327">
        <v>68298</v>
      </c>
      <c r="AQ58" s="328">
        <v>1.9</v>
      </c>
      <c r="AR58" s="329">
        <v>298.7</v>
      </c>
    </row>
    <row r="59" spans="1:44" x14ac:dyDescent="0.15">
      <c r="A59" s="249"/>
      <c r="B59" s="245"/>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307" t="s">
        <v>556</v>
      </c>
      <c r="AL59" s="308"/>
      <c r="AM59" s="316">
        <v>1073323</v>
      </c>
      <c r="AN59" s="317">
        <v>118233</v>
      </c>
      <c r="AO59" s="318">
        <v>-34.200000000000003</v>
      </c>
      <c r="AP59" s="319">
        <v>111644</v>
      </c>
      <c r="AQ59" s="320">
        <v>-8.5</v>
      </c>
      <c r="AR59" s="321">
        <v>-25.7</v>
      </c>
    </row>
    <row r="60" spans="1:44" x14ac:dyDescent="0.15">
      <c r="A60" s="249"/>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322"/>
      <c r="AL60" s="323" t="s">
        <v>552</v>
      </c>
      <c r="AM60" s="324">
        <v>373792</v>
      </c>
      <c r="AN60" s="325">
        <v>41176</v>
      </c>
      <c r="AO60" s="326">
        <v>-62.2</v>
      </c>
      <c r="AP60" s="327">
        <v>66606</v>
      </c>
      <c r="AQ60" s="328">
        <v>-2.5</v>
      </c>
      <c r="AR60" s="329">
        <v>-59.7</v>
      </c>
    </row>
    <row r="61" spans="1:44" x14ac:dyDescent="0.15">
      <c r="A61" s="249"/>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307" t="s">
        <v>557</v>
      </c>
      <c r="AL61" s="330"/>
      <c r="AM61" s="331">
        <v>921215</v>
      </c>
      <c r="AN61" s="332">
        <v>99417</v>
      </c>
      <c r="AO61" s="333">
        <v>27.6</v>
      </c>
      <c r="AP61" s="334">
        <v>120255</v>
      </c>
      <c r="AQ61" s="335">
        <v>-1.7</v>
      </c>
      <c r="AR61" s="321">
        <v>29.3</v>
      </c>
    </row>
    <row r="62" spans="1:44" x14ac:dyDescent="0.15">
      <c r="A62" s="249"/>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322"/>
      <c r="AL62" s="323" t="s">
        <v>552</v>
      </c>
      <c r="AM62" s="324">
        <v>431525</v>
      </c>
      <c r="AN62" s="325">
        <v>46527</v>
      </c>
      <c r="AO62" s="326">
        <v>63.5</v>
      </c>
      <c r="AP62" s="327">
        <v>62865</v>
      </c>
      <c r="AQ62" s="328">
        <v>0.8</v>
      </c>
      <c r="AR62" s="329">
        <v>62.7</v>
      </c>
    </row>
    <row r="63" spans="1:44" x14ac:dyDescent="0.15">
      <c r="A63" s="249"/>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row>
    <row r="64" spans="1:44" x14ac:dyDescent="0.15">
      <c r="A64" s="249"/>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row>
    <row r="65" spans="1:46" x14ac:dyDescent="0.15">
      <c r="A65" s="249"/>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row>
    <row r="66" spans="1:46" x14ac:dyDescent="0.15">
      <c r="A66" s="336"/>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7"/>
    </row>
    <row r="67" spans="1:46" ht="13.5" hidden="1" customHeight="1" x14ac:dyDescent="0.15">
      <c r="AK67" s="245"/>
      <c r="AL67" s="245"/>
      <c r="AM67" s="245"/>
      <c r="AN67" s="245"/>
      <c r="AO67" s="245"/>
      <c r="AP67" s="245"/>
      <c r="AQ67" s="245"/>
      <c r="AR67" s="245"/>
      <c r="AS67" s="245"/>
      <c r="AT67" s="245"/>
    </row>
    <row r="68" spans="1:46" ht="13.5" hidden="1" customHeight="1" x14ac:dyDescent="0.15">
      <c r="AK68" s="245"/>
      <c r="AL68" s="245"/>
      <c r="AM68" s="245"/>
      <c r="AN68" s="245"/>
      <c r="AO68" s="245"/>
      <c r="AP68" s="245"/>
      <c r="AQ68" s="245"/>
      <c r="AR68" s="245"/>
    </row>
    <row r="69" spans="1:46" ht="13.5" hidden="1" customHeight="1" x14ac:dyDescent="0.15">
      <c r="AK69" s="245"/>
      <c r="AL69" s="245"/>
      <c r="AM69" s="245"/>
      <c r="AN69" s="245"/>
      <c r="AO69" s="245"/>
      <c r="AP69" s="245"/>
      <c r="AQ69" s="245"/>
      <c r="AR69" s="245"/>
    </row>
    <row r="70" spans="1:46" hidden="1" x14ac:dyDescent="0.15">
      <c r="AK70" s="245"/>
      <c r="AL70" s="245"/>
      <c r="AM70" s="245"/>
      <c r="AN70" s="245"/>
      <c r="AO70" s="245"/>
      <c r="AP70" s="245"/>
      <c r="AQ70" s="245"/>
      <c r="AR70" s="245"/>
    </row>
    <row r="71" spans="1:46" hidden="1" x14ac:dyDescent="0.15">
      <c r="AK71" s="245"/>
      <c r="AL71" s="245"/>
      <c r="AM71" s="245"/>
      <c r="AN71" s="245"/>
      <c r="AO71" s="245"/>
      <c r="AP71" s="245"/>
      <c r="AQ71" s="245"/>
      <c r="AR71" s="245"/>
    </row>
    <row r="72" spans="1:46" hidden="1" x14ac:dyDescent="0.15">
      <c r="AK72" s="245"/>
      <c r="AL72" s="245"/>
      <c r="AM72" s="245"/>
      <c r="AN72" s="245"/>
      <c r="AO72" s="245"/>
      <c r="AP72" s="245"/>
      <c r="AQ72" s="245"/>
      <c r="AR72" s="245"/>
    </row>
    <row r="73" spans="1:46" hidden="1" x14ac:dyDescent="0.15">
      <c r="AK73" s="245"/>
      <c r="AL73" s="245"/>
      <c r="AM73" s="245"/>
      <c r="AN73" s="245"/>
      <c r="AO73" s="245"/>
      <c r="AP73" s="245"/>
      <c r="AQ73" s="245"/>
      <c r="AR73" s="245"/>
    </row>
  </sheetData>
  <sheetProtection algorithmName="SHA-512" hashValue="lLaHgY1woHUd7XaxpABCS/YdNF1qLSgs4h4p73zce2c/pJ+uha+OOyLIIlpEPShEsnpTOFO8/BnmS0Uc9qjdAA==" saltValue="7YVK+/Gnl6Cn9fshMtB2E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243" customWidth="1"/>
    <col min="126" max="16384" width="9" style="242" hidden="1"/>
  </cols>
  <sheetData>
    <row r="1" spans="2:125" ht="13.5" customHeight="1"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row>
    <row r="2" spans="2:125" x14ac:dyDescent="0.15">
      <c r="B2" s="242"/>
      <c r="DG2" s="242"/>
    </row>
    <row r="3" spans="2:125" x14ac:dyDescent="0.15">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H3" s="242"/>
      <c r="DI3" s="242"/>
      <c r="DJ3" s="242"/>
      <c r="DK3" s="242"/>
      <c r="DL3" s="242"/>
      <c r="DM3" s="242"/>
      <c r="DN3" s="242"/>
      <c r="DO3" s="242"/>
      <c r="DP3" s="242"/>
      <c r="DQ3" s="242"/>
      <c r="DR3" s="242"/>
      <c r="DS3" s="242"/>
      <c r="DT3" s="242"/>
      <c r="DU3" s="242"/>
    </row>
    <row r="4" spans="2:125" x14ac:dyDescent="0.15"/>
    <row r="5" spans="2:125" x14ac:dyDescent="0.15"/>
    <row r="6" spans="2:125" x14ac:dyDescent="0.15"/>
    <row r="7" spans="2:125" x14ac:dyDescent="0.15"/>
    <row r="8" spans="2:125" x14ac:dyDescent="0.15"/>
    <row r="9" spans="2:125" x14ac:dyDescent="0.15">
      <c r="DU9" s="24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2"/>
    </row>
    <row r="18" spans="125:125" x14ac:dyDescent="0.15"/>
    <row r="19" spans="125:125" x14ac:dyDescent="0.15"/>
    <row r="20" spans="125:125" x14ac:dyDescent="0.15">
      <c r="DU20" s="242"/>
    </row>
    <row r="21" spans="125:125" x14ac:dyDescent="0.15">
      <c r="DU21" s="24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2"/>
    </row>
    <row r="29" spans="125:125" x14ac:dyDescent="0.15"/>
    <row r="30" spans="125:125" x14ac:dyDescent="0.15"/>
    <row r="31" spans="125:125" x14ac:dyDescent="0.15"/>
    <row r="32" spans="125:125" x14ac:dyDescent="0.15"/>
    <row r="33" spans="2:125" x14ac:dyDescent="0.15">
      <c r="B33" s="242"/>
      <c r="G33" s="242"/>
      <c r="I33" s="242"/>
    </row>
    <row r="34" spans="2:125" x14ac:dyDescent="0.15">
      <c r="C34" s="242"/>
      <c r="P34" s="242"/>
      <c r="DE34" s="242"/>
      <c r="DH34" s="242"/>
    </row>
    <row r="35" spans="2:125" x14ac:dyDescent="0.15">
      <c r="D35" s="242"/>
      <c r="E35" s="242"/>
      <c r="DG35" s="242"/>
      <c r="DJ35" s="242"/>
      <c r="DP35" s="242"/>
      <c r="DQ35" s="242"/>
      <c r="DR35" s="242"/>
      <c r="DS35" s="242"/>
      <c r="DT35" s="242"/>
      <c r="DU35" s="242"/>
    </row>
    <row r="36" spans="2:125" x14ac:dyDescent="0.15">
      <c r="F36" s="242"/>
      <c r="H36" s="242"/>
      <c r="J36" s="242"/>
      <c r="K36" s="242"/>
      <c r="L36" s="242"/>
      <c r="M36" s="242"/>
      <c r="N36" s="242"/>
      <c r="O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2"/>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242"/>
      <c r="CV36" s="242"/>
      <c r="CW36" s="242"/>
      <c r="CX36" s="242"/>
      <c r="CY36" s="242"/>
      <c r="CZ36" s="242"/>
      <c r="DA36" s="242"/>
      <c r="DB36" s="242"/>
      <c r="DC36" s="242"/>
      <c r="DD36" s="242"/>
      <c r="DF36" s="242"/>
      <c r="DI36" s="242"/>
      <c r="DK36" s="242"/>
      <c r="DL36" s="242"/>
      <c r="DM36" s="242"/>
      <c r="DN36" s="242"/>
      <c r="DO36" s="242"/>
      <c r="DP36" s="242"/>
      <c r="DQ36" s="242"/>
      <c r="DR36" s="242"/>
      <c r="DS36" s="242"/>
      <c r="DT36" s="242"/>
      <c r="DU36" s="242"/>
    </row>
    <row r="37" spans="2:125" x14ac:dyDescent="0.15">
      <c r="DU37" s="242"/>
    </row>
    <row r="38" spans="2:125" x14ac:dyDescent="0.15">
      <c r="DT38" s="242"/>
      <c r="DU38" s="242"/>
    </row>
    <row r="39" spans="2:125" x14ac:dyDescent="0.15"/>
    <row r="40" spans="2:125" x14ac:dyDescent="0.15">
      <c r="DH40" s="242"/>
    </row>
    <row r="41" spans="2:125" x14ac:dyDescent="0.15">
      <c r="DE41" s="242"/>
    </row>
    <row r="42" spans="2:125" x14ac:dyDescent="0.15">
      <c r="DG42" s="242"/>
      <c r="DJ42" s="242"/>
    </row>
    <row r="43" spans="2:125" x14ac:dyDescent="0.15">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F43" s="242"/>
      <c r="DI43" s="242"/>
      <c r="DK43" s="242"/>
      <c r="DL43" s="242"/>
      <c r="DM43" s="242"/>
      <c r="DN43" s="242"/>
      <c r="DO43" s="242"/>
      <c r="DP43" s="242"/>
      <c r="DQ43" s="242"/>
      <c r="DR43" s="242"/>
      <c r="DS43" s="242"/>
      <c r="DT43" s="242"/>
      <c r="DU43" s="242"/>
    </row>
    <row r="44" spans="2:125" x14ac:dyDescent="0.15">
      <c r="DU44" s="242"/>
    </row>
    <row r="45" spans="2:125" x14ac:dyDescent="0.15"/>
    <row r="46" spans="2:125" x14ac:dyDescent="0.15"/>
    <row r="47" spans="2:125" x14ac:dyDescent="0.15"/>
    <row r="48" spans="2:125" x14ac:dyDescent="0.15">
      <c r="DT48" s="242"/>
      <c r="DU48" s="242"/>
    </row>
    <row r="49" spans="120:125" x14ac:dyDescent="0.15">
      <c r="DU49" s="242"/>
    </row>
    <row r="50" spans="120:125" x14ac:dyDescent="0.15">
      <c r="DU50" s="242"/>
    </row>
    <row r="51" spans="120:125" x14ac:dyDescent="0.15">
      <c r="DP51" s="242"/>
      <c r="DQ51" s="242"/>
      <c r="DR51" s="242"/>
      <c r="DS51" s="242"/>
      <c r="DT51" s="242"/>
      <c r="DU51" s="242"/>
    </row>
    <row r="52" spans="120:125" x14ac:dyDescent="0.15"/>
    <row r="53" spans="120:125" x14ac:dyDescent="0.15"/>
    <row r="54" spans="120:125" x14ac:dyDescent="0.15">
      <c r="DU54" s="242"/>
    </row>
    <row r="55" spans="120:125" x14ac:dyDescent="0.15"/>
    <row r="56" spans="120:125" x14ac:dyDescent="0.15"/>
    <row r="57" spans="120:125" x14ac:dyDescent="0.15"/>
    <row r="58" spans="120:125" x14ac:dyDescent="0.15">
      <c r="DU58" s="242"/>
    </row>
    <row r="59" spans="120:125" x14ac:dyDescent="0.15"/>
    <row r="60" spans="120:125" x14ac:dyDescent="0.15"/>
    <row r="61" spans="120:125" x14ac:dyDescent="0.15"/>
    <row r="62" spans="120:125" x14ac:dyDescent="0.15"/>
    <row r="63" spans="120:125" x14ac:dyDescent="0.15">
      <c r="DU63" s="242"/>
    </row>
    <row r="64" spans="120:125" x14ac:dyDescent="0.15">
      <c r="DT64" s="242"/>
      <c r="DU64" s="242"/>
    </row>
    <row r="65" spans="123:125" x14ac:dyDescent="0.15"/>
    <row r="66" spans="123:125" x14ac:dyDescent="0.15"/>
    <row r="67" spans="123:125" x14ac:dyDescent="0.15"/>
    <row r="68" spans="123:125" x14ac:dyDescent="0.15"/>
    <row r="69" spans="123:125" x14ac:dyDescent="0.15">
      <c r="DS69" s="242"/>
      <c r="DT69" s="242"/>
      <c r="DU69" s="24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2"/>
    </row>
    <row r="83" spans="116:125" x14ac:dyDescent="0.15">
      <c r="DM83" s="242"/>
      <c r="DN83" s="242"/>
      <c r="DO83" s="242"/>
      <c r="DP83" s="242"/>
      <c r="DQ83" s="242"/>
      <c r="DR83" s="242"/>
      <c r="DS83" s="242"/>
      <c r="DT83" s="242"/>
      <c r="DU83" s="242"/>
    </row>
    <row r="84" spans="116:125" x14ac:dyDescent="0.15"/>
    <row r="85" spans="116:125" x14ac:dyDescent="0.15"/>
    <row r="86" spans="116:125" x14ac:dyDescent="0.15"/>
    <row r="87" spans="116:125" x14ac:dyDescent="0.15"/>
    <row r="88" spans="116:125" x14ac:dyDescent="0.15">
      <c r="DU88" s="24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2"/>
      <c r="DT94" s="242"/>
      <c r="DU94" s="242"/>
    </row>
    <row r="95" spans="116:125" ht="13.5" customHeight="1" x14ac:dyDescent="0.15">
      <c r="DU95" s="24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2"/>
    </row>
    <row r="102" spans="124:125" ht="13.5" customHeight="1" x14ac:dyDescent="0.15"/>
    <row r="103" spans="124:125" ht="13.5" customHeight="1" x14ac:dyDescent="0.15"/>
    <row r="104" spans="124:125" ht="13.5" customHeight="1" x14ac:dyDescent="0.15">
      <c r="DT104" s="242"/>
      <c r="DU104" s="24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559</v>
      </c>
    </row>
    <row r="121" spans="125:125" ht="13.5" hidden="1" customHeight="1" x14ac:dyDescent="0.15">
      <c r="DU121" s="242"/>
    </row>
  </sheetData>
  <sheetProtection algorithmName="SHA-512" hashValue="er80JIMA8YUXDxLiiS6Zq1WtO+4/3eVLDqwJcRsCBZoscT6e6EzdAztD1ZUCxGe0MicnSLnDUpDRz+QxPVt9/g==" saltValue="krkknZaYpoWpgZJQA2E8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0" zoomScaleNormal="100" zoomScaleSheetLayoutView="55" workbookViewId="0"/>
  </sheetViews>
  <sheetFormatPr defaultColWidth="0" defaultRowHeight="13.5" customHeight="1" zeroHeight="1" x14ac:dyDescent="0.15"/>
  <cols>
    <col min="1" max="125" width="2.5" style="243" customWidth="1"/>
    <col min="126" max="142" width="0" style="242" hidden="1" customWidth="1"/>
    <col min="143" max="16384" width="9" style="242" hidden="1"/>
  </cols>
  <sheetData>
    <row r="1" spans="1:125" ht="13.5" customHeight="1" x14ac:dyDescent="0.15">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row>
    <row r="2" spans="1:125" x14ac:dyDescent="0.15">
      <c r="B2" s="242"/>
      <c r="T2" s="242"/>
    </row>
    <row r="3" spans="1:125"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2"/>
      <c r="G33" s="242"/>
      <c r="I33" s="242"/>
    </row>
    <row r="34" spans="2:125" x14ac:dyDescent="0.15">
      <c r="C34" s="242"/>
      <c r="P34" s="242"/>
      <c r="R34" s="242"/>
      <c r="U34" s="242"/>
    </row>
    <row r="35" spans="2:125" x14ac:dyDescent="0.15">
      <c r="D35" s="242"/>
      <c r="E35" s="242"/>
      <c r="T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2"/>
      <c r="BX35" s="242"/>
      <c r="BY35" s="242"/>
      <c r="BZ35" s="242"/>
      <c r="CA35" s="242"/>
      <c r="CB35" s="242"/>
      <c r="CC35" s="242"/>
      <c r="CD35" s="242"/>
      <c r="CE35" s="242"/>
      <c r="CF35" s="242"/>
      <c r="CG35" s="242"/>
      <c r="CH35" s="242"/>
      <c r="CI35" s="242"/>
      <c r="CJ35" s="242"/>
      <c r="CK35" s="242"/>
      <c r="CL35" s="242"/>
      <c r="CM35" s="242"/>
      <c r="CN35" s="242"/>
      <c r="CO35" s="242"/>
      <c r="CP35" s="242"/>
      <c r="CQ35" s="242"/>
      <c r="CR35" s="242"/>
      <c r="CS35" s="242"/>
      <c r="CT35" s="242"/>
      <c r="CU35" s="242"/>
      <c r="CV35" s="242"/>
      <c r="CW35" s="242"/>
      <c r="CX35" s="242"/>
      <c r="CY35" s="242"/>
      <c r="CZ35" s="242"/>
      <c r="DA35" s="242"/>
      <c r="DB35" s="242"/>
      <c r="DC35" s="242"/>
      <c r="DD35" s="242"/>
      <c r="DE35" s="242"/>
      <c r="DF35" s="242"/>
      <c r="DG35" s="242"/>
      <c r="DH35" s="242"/>
      <c r="DI35" s="242"/>
      <c r="DJ35" s="242"/>
      <c r="DK35" s="242"/>
      <c r="DL35" s="242"/>
      <c r="DM35" s="242"/>
      <c r="DN35" s="242"/>
      <c r="DO35" s="242"/>
      <c r="DP35" s="242"/>
      <c r="DQ35" s="242"/>
      <c r="DR35" s="242"/>
      <c r="DS35" s="242"/>
      <c r="DT35" s="242"/>
      <c r="DU35" s="242"/>
    </row>
    <row r="36" spans="2:125" x14ac:dyDescent="0.15">
      <c r="F36" s="242"/>
      <c r="H36" s="242"/>
      <c r="J36" s="242"/>
      <c r="K36" s="242"/>
      <c r="L36" s="242"/>
      <c r="M36" s="242"/>
      <c r="N36" s="242"/>
      <c r="O36" s="242"/>
      <c r="Q36" s="242"/>
      <c r="S36" s="242"/>
      <c r="V36" s="242"/>
    </row>
    <row r="37" spans="2:125" x14ac:dyDescent="0.15"/>
    <row r="38" spans="2:125" x14ac:dyDescent="0.15"/>
    <row r="39" spans="2:125" x14ac:dyDescent="0.15"/>
    <row r="40" spans="2:125" x14ac:dyDescent="0.15">
      <c r="U40" s="242"/>
    </row>
    <row r="41" spans="2:125" x14ac:dyDescent="0.15">
      <c r="R41" s="242"/>
    </row>
    <row r="42" spans="2:125" x14ac:dyDescent="0.15">
      <c r="T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42"/>
      <c r="BW42" s="242"/>
      <c r="BX42" s="242"/>
      <c r="BY42" s="242"/>
      <c r="BZ42" s="242"/>
      <c r="CA42" s="242"/>
      <c r="CB42" s="242"/>
      <c r="CC42" s="242"/>
      <c r="CD42" s="242"/>
      <c r="CE42" s="242"/>
      <c r="CF42" s="242"/>
      <c r="CG42" s="242"/>
      <c r="CH42" s="242"/>
      <c r="CI42" s="242"/>
      <c r="CJ42" s="242"/>
      <c r="CK42" s="242"/>
      <c r="CL42" s="242"/>
      <c r="CM42" s="242"/>
      <c r="CN42" s="242"/>
      <c r="CO42" s="242"/>
      <c r="CP42" s="242"/>
      <c r="CQ42" s="242"/>
      <c r="CR42" s="242"/>
      <c r="CS42" s="242"/>
      <c r="CT42" s="242"/>
      <c r="CU42" s="242"/>
      <c r="CV42" s="242"/>
      <c r="CW42" s="242"/>
      <c r="CX42" s="242"/>
      <c r="CY42" s="242"/>
      <c r="CZ42" s="242"/>
      <c r="DA42" s="242"/>
      <c r="DB42" s="242"/>
      <c r="DC42" s="242"/>
      <c r="DD42" s="242"/>
      <c r="DE42" s="242"/>
      <c r="DF42" s="242"/>
      <c r="DG42" s="242"/>
      <c r="DH42" s="242"/>
      <c r="DI42" s="242"/>
      <c r="DJ42" s="242"/>
      <c r="DK42" s="242"/>
      <c r="DL42" s="242"/>
      <c r="DM42" s="242"/>
      <c r="DN42" s="242"/>
      <c r="DO42" s="242"/>
      <c r="DP42" s="242"/>
      <c r="DQ42" s="242"/>
      <c r="DR42" s="242"/>
      <c r="DS42" s="242"/>
      <c r="DT42" s="242"/>
      <c r="DU42" s="242"/>
    </row>
    <row r="43" spans="2:125" x14ac:dyDescent="0.15">
      <c r="Q43" s="242"/>
      <c r="S43" s="242"/>
      <c r="V43" s="24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560</v>
      </c>
    </row>
  </sheetData>
  <sheetProtection algorithmName="SHA-512" hashValue="+1EO+11gjiCbkmnPrcVeWLe3Ouvm0NenT8rJEqnhnKDoa7HWeERpiU8fGCyoz//BEX2gJdqlK/EtNt4GtXQDfQ==" saltValue="r6dskOmWUf9bHxVz+E98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J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30.88</v>
      </c>
      <c r="G47" s="12">
        <v>32.619999999999997</v>
      </c>
      <c r="H47" s="12">
        <v>31.94</v>
      </c>
      <c r="I47" s="12">
        <v>31.63</v>
      </c>
      <c r="J47" s="13">
        <v>31.59</v>
      </c>
    </row>
    <row r="48" spans="2:10" ht="57.75" customHeight="1" x14ac:dyDescent="0.15">
      <c r="B48" s="14"/>
      <c r="C48" s="1141" t="s">
        <v>4</v>
      </c>
      <c r="D48" s="1141"/>
      <c r="E48" s="1142"/>
      <c r="F48" s="15">
        <v>5.18</v>
      </c>
      <c r="G48" s="16">
        <v>4.04</v>
      </c>
      <c r="H48" s="16">
        <v>3.85</v>
      </c>
      <c r="I48" s="16">
        <v>4.17</v>
      </c>
      <c r="J48" s="17">
        <v>4.4000000000000004</v>
      </c>
    </row>
    <row r="49" spans="2:10" ht="57.75" customHeight="1" thickBot="1" x14ac:dyDescent="0.2">
      <c r="B49" s="18"/>
      <c r="C49" s="1143" t="s">
        <v>5</v>
      </c>
      <c r="D49" s="1143"/>
      <c r="E49" s="1144"/>
      <c r="F49" s="19" t="s">
        <v>566</v>
      </c>
      <c r="G49" s="20">
        <v>1.95</v>
      </c>
      <c r="H49" s="20">
        <v>3.52</v>
      </c>
      <c r="I49" s="20">
        <v>4.0999999999999996</v>
      </c>
      <c r="J49" s="21">
        <v>1.44</v>
      </c>
    </row>
    <row r="50" spans="2:10" x14ac:dyDescent="0.15"/>
  </sheetData>
  <sheetProtection algorithmName="SHA-512" hashValue="yS5gjoRiQCVOLKGjKcdhaLBLbalUHhn/qu1Xl/No194opfbi34kz7c5Mh58fHyRGHugYUhS65tFcYSJiXqqSHw==" saltValue="aarHBBtRLejm0jjdcs2v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白鳥　笑</cp:lastModifiedBy>
  <dcterms:created xsi:type="dcterms:W3CDTF">2024-03-14T02:31:47Z</dcterms:created>
  <dcterms:modified xsi:type="dcterms:W3CDTF">2024-03-22T02:11:11Z</dcterms:modified>
  <cp:category/>
</cp:coreProperties>
</file>