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
    </mc:Choice>
  </mc:AlternateContent>
  <xr:revisionPtr revIDLastSave="0" documentId="13_ncr:1_{D525868F-D51B-4567-8934-9149895C9E5B}" xr6:coauthVersionLast="47" xr6:coauthVersionMax="47" xr10:uidLastSave="{00000000-0000-0000-0000-000000000000}"/>
  <bookViews>
    <workbookView xWindow="-120" yWindow="-120" windowWidth="29040" windowHeight="15990" tabRatio="811"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'付加価値額計画（個人）'!$A$1:$L$55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33" l="1"/>
  <c r="J8" i="33"/>
  <c r="G17" i="37"/>
  <c r="G14" i="37"/>
  <c r="G6" i="37"/>
  <c r="H7" i="25"/>
  <c r="H22" i="25"/>
  <c r="K32" i="33"/>
  <c r="H49" i="25" l="1"/>
  <c r="H51" i="25" s="1"/>
  <c r="H52" i="25" s="1"/>
  <c r="D49" i="25" l="1"/>
  <c r="F27" i="25" l="1"/>
  <c r="J27" i="25" s="1"/>
  <c r="H27" i="25" l="1"/>
  <c r="L27" i="25"/>
  <c r="L49" i="25" l="1"/>
  <c r="L51" i="25" s="1"/>
  <c r="L52" i="25" s="1"/>
  <c r="J49" i="25"/>
  <c r="J51" i="25" s="1"/>
  <c r="J52" i="25" s="1"/>
  <c r="F49" i="25"/>
  <c r="H6" i="37"/>
  <c r="D12" i="25"/>
  <c r="F7" i="25"/>
  <c r="F17" i="25"/>
  <c r="D17" i="25"/>
  <c r="L17" i="25"/>
  <c r="L19" i="25" s="1"/>
  <c r="J17" i="25"/>
  <c r="J19" i="25" s="1"/>
  <c r="H17" i="25"/>
  <c r="H19" i="25" s="1"/>
  <c r="F18" i="25" l="1"/>
  <c r="F8" i="25"/>
  <c r="F25" i="25"/>
  <c r="F28" i="25" s="1"/>
  <c r="F51" i="25"/>
  <c r="F52" i="25" s="1"/>
  <c r="D50" i="25"/>
  <c r="D51" i="25" s="1"/>
  <c r="D18" i="25"/>
  <c r="H14" i="37"/>
  <c r="H43" i="33" l="1"/>
  <c r="I43" i="33" s="1"/>
  <c r="D40" i="25"/>
  <c r="D37" i="25"/>
  <c r="D34" i="25"/>
  <c r="D31" i="25"/>
  <c r="D45" i="25" s="1"/>
  <c r="D22" i="25"/>
  <c r="D24" i="25" s="1"/>
  <c r="D25" i="25" s="1"/>
  <c r="D7" i="25"/>
  <c r="D8" i="25" s="1"/>
  <c r="D41" i="25" l="1"/>
  <c r="D46" i="25" l="1"/>
  <c r="G14" i="33" l="1"/>
  <c r="G10" i="33" s="1"/>
  <c r="K23" i="33" l="1"/>
  <c r="K21" i="33"/>
  <c r="K34" i="33"/>
  <c r="K40" i="33"/>
  <c r="K39" i="33"/>
  <c r="K38" i="33"/>
  <c r="H42" i="33"/>
  <c r="J42" i="33"/>
  <c r="I42" i="33"/>
  <c r="G42" i="33"/>
  <c r="G18" i="33" s="1"/>
  <c r="K42" i="33" l="1"/>
  <c r="K15" i="33"/>
  <c r="K12" i="33"/>
  <c r="I17" i="37"/>
  <c r="J17" i="37" l="1"/>
  <c r="H17" i="37"/>
  <c r="K17" i="37" l="1"/>
  <c r="L17" i="37" s="1"/>
  <c r="A8" i="33"/>
  <c r="K48" i="33" l="1"/>
  <c r="J46" i="33"/>
  <c r="I46" i="33"/>
  <c r="H46" i="33"/>
  <c r="G46" i="33"/>
  <c r="H44" i="33"/>
  <c r="I44" i="33" s="1"/>
  <c r="J44" i="33" s="1"/>
  <c r="K44" i="33" s="1"/>
  <c r="K37" i="33"/>
  <c r="K36" i="33"/>
  <c r="K35" i="33"/>
  <c r="K33" i="33"/>
  <c r="K31" i="33"/>
  <c r="K30" i="33"/>
  <c r="K29" i="33"/>
  <c r="K28" i="33"/>
  <c r="K27" i="33"/>
  <c r="K25" i="33"/>
  <c r="K24" i="33"/>
  <c r="K22" i="33"/>
  <c r="K20" i="33"/>
  <c r="K19" i="33"/>
  <c r="H18" i="33" l="1"/>
  <c r="K46" i="33"/>
  <c r="G8" i="33"/>
  <c r="K41" i="33"/>
  <c r="K26" i="33"/>
  <c r="J43" i="33" l="1"/>
  <c r="I18" i="33"/>
  <c r="K16" i="33"/>
  <c r="G50" i="33"/>
  <c r="J18" i="33" l="1"/>
  <c r="K43" i="33"/>
  <c r="K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J12" i="25"/>
  <c r="H12" i="25"/>
  <c r="F12" i="25"/>
  <c r="L7" i="25"/>
  <c r="L9" i="25" s="1"/>
  <c r="J7" i="25"/>
  <c r="J9" i="25" s="1"/>
  <c r="H9" i="25"/>
  <c r="F41" i="25" l="1"/>
  <c r="H41" i="25"/>
  <c r="H42" i="25" s="1"/>
  <c r="J41" i="25"/>
  <c r="J42" i="25" s="1"/>
  <c r="L41" i="25"/>
  <c r="L42" i="25" s="1"/>
  <c r="J6" i="37"/>
  <c r="J14" i="37"/>
  <c r="I13" i="33" s="1"/>
  <c r="J25" i="25"/>
  <c r="J28" i="25" s="1"/>
  <c r="K6" i="37"/>
  <c r="K14" i="37"/>
  <c r="J13" i="33" s="1"/>
  <c r="K13" i="33" s="1"/>
  <c r="L25" i="25"/>
  <c r="J11" i="33" s="1"/>
  <c r="I6" i="37"/>
  <c r="I14" i="37"/>
  <c r="H13" i="33" s="1"/>
  <c r="H25" i="25"/>
  <c r="H11" i="33" s="1"/>
  <c r="F46" i="25"/>
  <c r="L28" i="25" l="1"/>
  <c r="I11" i="33"/>
  <c r="H28" i="25"/>
  <c r="H46" i="25"/>
  <c r="H47" i="25" s="1"/>
  <c r="H14" i="33"/>
  <c r="H10" i="33" s="1"/>
  <c r="L26" i="25"/>
  <c r="J46" i="25"/>
  <c r="J47" i="25" s="1"/>
  <c r="I14" i="33"/>
  <c r="I10" i="33" s="1"/>
  <c r="L46" i="25"/>
  <c r="L47" i="25" s="1"/>
  <c r="J26" i="25"/>
  <c r="H26" i="25"/>
  <c r="H8" i="33" l="1"/>
  <c r="H50" i="33"/>
  <c r="J14" i="33"/>
  <c r="K11" i="33"/>
  <c r="I8" i="33"/>
  <c r="I50" i="33"/>
  <c r="J10" i="33" l="1"/>
  <c r="K14" i="33"/>
  <c r="K10" i="33" l="1"/>
  <c r="J50" i="33"/>
  <c r="K5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L18" authorId="0"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1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100-000003000000}">
      <text>
        <r>
          <rPr>
            <sz val="9"/>
            <color indexed="81"/>
            <rFont val="ＭＳ Ｐゴシック"/>
            <family val="3"/>
            <charset val="128"/>
          </rPr>
          <t>支援計画承認時に４年度の作付面積が判明している場合、１年度目の生産規模は４年度の実績値を用いる。
（例えば、７月末が計画承認の場合、水稲は既に作付が終了しており、経営所得安定対策の営農計画書は提出済のことから、４年度は計画値でなく実績値を用いる）
なお、機械導入前に既に目標達成（売上高の10％以上拡大）が見込ま
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2" authorId="0"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<sst xmlns="http://schemas.openxmlformats.org/spreadsheetml/2006/main" count="407" uniqueCount="151">
  <si>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</si>
  <si>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</si>
  <si>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</si>
  <si>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</si>
  <si>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</si>
  <si>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</si>
  <si>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</si>
  <si>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</si>
  <si>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</si>
  <si>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</si>
  <si>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</si>
  <si>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</si>
  <si>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</si>
  <si>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</si>
  <si>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</si>
  <si>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</si>
  <si>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</si>
  <si>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</si>
  <si>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</si>
  <si>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</si>
  <si>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</si>
  <si>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</si>
  <si>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</si>
  <si>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</si>
  <si>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</si>
  <si>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</si>
  <si>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</si>
  <si>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</si>
  <si>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</si>
  <si>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</si>
  <si>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</si>
  <si>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</si>
  <si>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</si>
  <si>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</si>
  <si>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</si>
  <si>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</si>
  <si>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</si>
  <si>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</si>
  <si>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</si>
  <si>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</si>
  <si>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</si>
  <si>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</si>
  <si>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</si>
  <si>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</si>
  <si>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</si>
  <si>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</si>
  <si>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</si>
  <si>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</si>
  <si>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</si>
  <si>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</si>
  <si>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</si>
  <si>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</si>
  <si>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</si>
  <si>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</si>
  <si>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</si>
  <si>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</si>
  <si>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</si>
  <si>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</si>
  <si>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</si>
  <si>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</si>
  <si>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</si>
  <si>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</si>
  <si>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</si>
  <si>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</si>
  <si>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</si>
  <si>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</si>
  <si>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</si>
  <si>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</si>
  <si>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</si>
  <si>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</si>
  <si>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</si>
  <si>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</si>
  <si>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</si>
  <si>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</si>
  <si>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</si>
  <si>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</si>
  <si>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</si>
  <si>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</si>
  <si>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</si>
  <si>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</si>
  <si>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</si>
  <si>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</si>
  <si>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</si>
  <si>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</si>
  <si>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</si>
  <si>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</si>
  <si>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</si>
  <si>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</si>
  <si>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</si>
  <si>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</si>
  <si>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</si>
  <si>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</si>
  <si>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</si>
  <si>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</si>
  <si>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</si>
  <si>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</si>
  <si>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</si>
  <si>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</si>
  <si>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</si>
  <si>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</si>
  <si>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</si>
  <si>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</si>
  <si>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</si>
  <si>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</si>
  <si>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</si>
  <si>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</si>
  <si>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</si>
  <si>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</si>
  <si>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</si>
  <si>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</si>
  <si>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</si>
  <si>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</si>
  <si>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</si>
  <si>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</si>
  <si>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</si>
  <si>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</si>
  <si>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</si>
  <si>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</si>
  <si>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</si>
  <si>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</si>
  <si>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</si>
  <si>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</si>
  <si>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</si>
  <si>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</si>
  <si>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</si>
  <si>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4"/>
  </si>
  <si>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</si>
  <si>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</si>
  <si>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</si>
  <si>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</si>
  <si>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</si>
  <si>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</si>
  <si>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</si>
  <si>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</si>
  <si>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</si>
  <si>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</si>
  <si>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</si>
  <si>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</si>
  <si>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</si>
  <si>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</si>
  <si>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</si>
  <si>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</si>
  <si>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</si>
  <si>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8年度</t>
    <rPh sb="1" eb="3">
      <t>ネンド</t>
    </rPh>
    <phoneticPr fontId="1"/>
  </si>
  <si>
    <t>※２　新規就農者育成総合対策（経営開始資金）は算入しない。</t>
    <rPh sb="3" eb="5">
      <t>シンキ</t>
    </rPh>
    <rPh sb="5" eb="8">
      <t>シュウノウシャ</t>
    </rPh>
    <rPh sb="8" eb="10">
      <t>イクセイ</t>
    </rPh>
    <rPh sb="10" eb="12">
      <t>ソウゴウ</t>
    </rPh>
    <rPh sb="12" eb="14">
      <t>タイサク</t>
    </rPh>
    <rPh sb="19" eb="21">
      <t>シキン</t>
    </rPh>
    <phoneticPr fontId="1"/>
  </si>
  <si>
    <t>裏作（　）の面積</t>
    <rPh sb="0" eb="2">
      <t>ウラサク</t>
    </rPh>
    <rPh sb="6" eb="8">
      <t>メンセキ</t>
    </rPh>
    <phoneticPr fontId="1"/>
  </si>
  <si>
    <t>現状(R7)</t>
    <rPh sb="0" eb="2">
      <t>ゲンジョウ</t>
    </rPh>
    <phoneticPr fontId="1"/>
  </si>
  <si>
    <t>9年度</t>
    <rPh sb="1" eb="3">
      <t>ネンド</t>
    </rPh>
    <phoneticPr fontId="1"/>
  </si>
  <si>
    <t>10年度</t>
    <rPh sb="2" eb="4">
      <t>ネンド</t>
    </rPh>
    <phoneticPr fontId="1"/>
  </si>
  <si>
    <t>実績(R6)</t>
    <rPh sb="0" eb="2">
      <t>ジッセキ</t>
    </rPh>
    <phoneticPr fontId="1"/>
  </si>
  <si>
    <t>実績</t>
    <rPh sb="0" eb="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</si>
</sst>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CCFFFF"/>
        <bgColor indexed="64"/>
      </patternFill>
    </fill>
    <fill>
      <patternFill patternType="solid">
        <fgColor theme="0" tint="-0.34998626667073579"/>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0" fontId="8" fillId="0" borderId="0">
      <alignment vertical="center"/>
    </xf>
    <xf numFmtId="0" fontId="14" fillId="0" borderId="0">
      <alignment vertical="center"/>
    </xf>
    <xf numFmtId="38" fontId="2" fillId="0" borderId="0" applyFont="0" applyFill="0" applyBorder="0" applyAlignment="0" applyProtection="0">
      <alignment vertical="center"/>
    </xf>
    <xf numFmtId="0" fontId="8" fillId="0" borderId="0">
      <alignment vertical="center"/>
    </xf>
  </cellStyleXfs>
  <cellXfs count="242">
    <xf numFmtId="0" fontId="0" fillId="0" borderId="0" xfId="0">
      <alignment vertical="center"/>
    </xf>
    <xf numFmtId="0" fontId="0" fillId="0" borderId="0" xfId="0" applyAlignment="1">
      <alignment vertical="center"/>
    </xf>
    <xf numFmtId="0" fontId="5" fillId="0" borderId="0" xfId="0" applyFont="1">
      <alignment vertical="center"/>
    </xf>
    <xf numFmtId="0" fontId="5" fillId="0" borderId="0" xfId="0" applyFont="1" applyAlignment="1">
      <alignment horizontal="left" vertical="center"/>
    </xf>
    <xf numFmtId="38" fontId="5" fillId="0" borderId="31" xfId="1"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horizontal="left" vertical="center" shrinkToFit="1"/>
    </xf>
    <xf numFmtId="38" fontId="5" fillId="0" borderId="34" xfId="1" applyFont="1" applyBorder="1" applyAlignment="1">
      <alignment vertical="center" shrinkToFit="1"/>
    </xf>
    <xf numFmtId="0" fontId="5" fillId="0" borderId="35" xfId="0" applyFont="1" applyBorder="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38" fontId="5" fillId="0" borderId="33" xfId="1" applyFont="1" applyBorder="1" applyAlignment="1">
      <alignment horizontal="left" vertical="center" shrinkToFit="1"/>
    </xf>
    <xf numFmtId="38" fontId="5" fillId="0" borderId="35" xfId="1"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39" xfId="0" applyFont="1" applyBorder="1">
      <alignment vertical="center"/>
    </xf>
    <xf numFmtId="0" fontId="5" fillId="0" borderId="39"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3" fontId="0" fillId="0" borderId="5" xfId="0" applyNumberFormat="1" applyFill="1" applyBorder="1">
      <alignment vertical="center"/>
    </xf>
    <xf numFmtId="0" fontId="5"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15" fillId="0" borderId="52" xfId="0" applyFont="1" applyBorder="1" applyAlignment="1">
      <alignment horizontal="center" vertical="center" shrinkToFit="1"/>
    </xf>
    <xf numFmtId="0" fontId="5" fillId="0" borderId="32" xfId="0" applyFont="1" applyBorder="1" applyAlignment="1">
      <alignment horizontal="center" vertical="center"/>
    </xf>
    <xf numFmtId="0" fontId="15" fillId="0" borderId="53" xfId="0" applyFont="1" applyBorder="1" applyAlignment="1">
      <alignment horizontal="center" vertical="center" shrinkToFit="1"/>
    </xf>
    <xf numFmtId="0" fontId="5" fillId="0" borderId="34" xfId="0" applyFont="1" applyBorder="1" applyAlignment="1">
      <alignment horizontal="center" vertical="center"/>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38" fontId="5" fillId="0" borderId="40" xfId="1" applyFont="1" applyBorder="1" applyAlignment="1">
      <alignment vertical="center" shrinkToFit="1"/>
    </xf>
    <xf numFmtId="0" fontId="5" fillId="0" borderId="41" xfId="0" applyFont="1" applyBorder="1" applyAlignment="1">
      <alignment horizontal="left" vertical="center" shrinkToFit="1"/>
    </xf>
    <xf numFmtId="0" fontId="15" fillId="0" borderId="56" xfId="0" applyFont="1" applyBorder="1" applyAlignment="1">
      <alignment horizontal="center" vertical="center" shrinkToFit="1"/>
    </xf>
    <xf numFmtId="0" fontId="5" fillId="0" borderId="4" xfId="0" applyFont="1" applyBorder="1">
      <alignment vertical="center"/>
    </xf>
    <xf numFmtId="38" fontId="5" fillId="0" borderId="41" xfId="1" applyFont="1" applyBorder="1" applyAlignment="1">
      <alignment horizontal="lef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38" fontId="5" fillId="0" borderId="40" xfId="0" applyNumberFormat="1" applyFont="1" applyBorder="1" applyAlignment="1">
      <alignment vertical="center" shrinkToFit="1"/>
    </xf>
    <xf numFmtId="0" fontId="5" fillId="0" borderId="42" xfId="0" applyFont="1" applyBorder="1" applyAlignment="1">
      <alignment horizontal="left" vertical="center"/>
    </xf>
    <xf numFmtId="0" fontId="5" fillId="0" borderId="41" xfId="0" applyFont="1" applyBorder="1" applyAlignment="1">
      <alignment horizontal="left" vertical="center"/>
    </xf>
    <xf numFmtId="38" fontId="5" fillId="0" borderId="42" xfId="0" applyNumberFormat="1" applyFont="1" applyBorder="1" applyAlignment="1">
      <alignment vertical="center" shrinkToFit="1"/>
    </xf>
    <xf numFmtId="0" fontId="6"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8" fillId="2" borderId="58" xfId="0" applyFont="1" applyFill="1" applyBorder="1" applyAlignment="1">
      <alignment horizontal="left" vertical="center"/>
    </xf>
    <xf numFmtId="0" fontId="8"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38" fontId="0" fillId="0" borderId="9" xfId="1" applyFont="1" applyFill="1" applyBorder="1" applyAlignment="1">
      <alignment horizontal="righ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8" fillId="3" borderId="8" xfId="0" applyFont="1" applyFill="1" applyBorder="1" applyAlignment="1">
      <alignment horizontal="left" vertical="center"/>
    </xf>
    <xf numFmtId="0" fontId="8" fillId="3" borderId="48" xfId="0" applyFont="1" applyFill="1" applyBorder="1" applyAlignment="1">
      <alignment horizontal="left" vertical="center" wrapText="1"/>
    </xf>
    <xf numFmtId="0" fontId="8"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7"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7"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7"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0" fontId="8" fillId="5" borderId="22" xfId="0" applyFont="1" applyFill="1" applyBorder="1" applyAlignment="1">
      <alignment horizontal="left" vertical="center"/>
    </xf>
    <xf numFmtId="0" fontId="8" fillId="5" borderId="47" xfId="0" applyFont="1" applyFill="1" applyBorder="1" applyAlignment="1">
      <alignment horizontal="left" vertical="center" wrapText="1"/>
    </xf>
    <xf numFmtId="0" fontId="18" fillId="5" borderId="47" xfId="0" applyFont="1" applyFill="1" applyBorder="1" applyAlignment="1">
      <alignment horizontal="left" vertical="center" wrapText="1"/>
    </xf>
    <xf numFmtId="0" fontId="19" fillId="5" borderId="23" xfId="0" applyFont="1" applyFill="1" applyBorder="1" applyAlignment="1">
      <alignment vertical="center"/>
    </xf>
    <xf numFmtId="38" fontId="0" fillId="5" borderId="24" xfId="1" applyFont="1" applyFill="1" applyBorder="1" applyAlignment="1">
      <alignment horizontal="right" vertical="center" wrapText="1"/>
    </xf>
    <xf numFmtId="38" fontId="0" fillId="0" borderId="63" xfId="1" applyFont="1" applyFill="1" applyBorder="1" applyAlignment="1">
      <alignment horizontal="left" vertical="center" wrapText="1"/>
    </xf>
    <xf numFmtId="0" fontId="8"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8" fillId="0" borderId="23" xfId="0" applyFont="1" applyFill="1" applyBorder="1" applyAlignment="1">
      <alignment horizontal="left" vertical="center" wrapText="1"/>
    </xf>
    <xf numFmtId="0" fontId="8" fillId="2" borderId="45" xfId="0" applyFont="1" applyFill="1" applyBorder="1" applyAlignment="1">
      <alignment horizontal="right" vertical="center"/>
    </xf>
    <xf numFmtId="0" fontId="8"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9"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0" fillId="5" borderId="24" xfId="1" applyNumberFormat="1" applyFont="1" applyFill="1" applyBorder="1" applyAlignment="1">
      <alignment horizontal="right" vertical="center" wrapText="1"/>
    </xf>
    <xf numFmtId="40" fontId="5"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60" xfId="0" applyNumberFormat="1" applyFill="1" applyBorder="1" applyAlignment="1">
      <alignmen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5"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19"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8" fillId="4" borderId="39" xfId="0" applyFont="1" applyFill="1" applyBorder="1" applyAlignment="1">
      <alignment horizontal="left" vertical="center"/>
    </xf>
    <xf numFmtId="0" fontId="8"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5"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3" fillId="0" borderId="28" xfId="0" applyFont="1" applyFill="1" applyBorder="1" applyAlignment="1">
      <alignmen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8" fillId="0" borderId="44" xfId="0" applyFont="1" applyFill="1" applyBorder="1" applyAlignment="1">
      <alignment horizontal="left" vertical="center"/>
    </xf>
    <xf numFmtId="0" fontId="8"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8"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lignment horizontal="left" vertical="center"/>
    </xf>
    <xf numFmtId="0" fontId="20" fillId="0" borderId="61" xfId="0" quotePrefix="1" applyFont="1" applyFill="1" applyBorder="1" applyAlignment="1">
      <alignment horizontal="center" vertical="center"/>
    </xf>
    <xf numFmtId="0" fontId="20" fillId="0" borderId="51"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8" fillId="3" borderId="48" xfId="0" applyFont="1" applyFill="1" applyBorder="1" applyAlignment="1">
      <alignment horizontal="left" vertical="center"/>
    </xf>
    <xf numFmtId="0" fontId="5" fillId="0" borderId="42" xfId="0" applyFont="1" applyBorder="1" applyAlignment="1">
      <alignment horizontal="left" vertical="center"/>
    </xf>
    <xf numFmtId="38" fontId="5" fillId="0" borderId="12" xfId="1" applyFont="1" applyBorder="1" applyAlignment="1">
      <alignment vertical="center" shrinkToFit="1"/>
    </xf>
    <xf numFmtId="0" fontId="5" fillId="0" borderId="16" xfId="0" applyFont="1" applyBorder="1" applyAlignment="1">
      <alignment horizontal="left" vertical="center" shrinkToFit="1"/>
    </xf>
    <xf numFmtId="0" fontId="0" fillId="0" borderId="0" xfId="0" applyFill="1">
      <alignment vertical="center"/>
    </xf>
    <xf numFmtId="38" fontId="5" fillId="0" borderId="67" xfId="0" applyNumberFormat="1" applyFont="1" applyBorder="1" applyAlignment="1">
      <alignment horizontal="right" vertical="center"/>
    </xf>
    <xf numFmtId="38" fontId="5" fillId="0" borderId="40" xfId="1" applyNumberFormat="1" applyFont="1" applyBorder="1" applyAlignment="1">
      <alignment vertical="center" shrinkToFit="1"/>
    </xf>
    <xf numFmtId="38" fontId="0" fillId="6" borderId="5" xfId="1" applyFont="1" applyFill="1" applyBorder="1" applyAlignment="1">
      <alignment horizontal="right" vertical="center" wrapText="1"/>
    </xf>
    <xf numFmtId="40" fontId="0" fillId="6" borderId="5" xfId="1" applyNumberFormat="1" applyFont="1" applyFill="1" applyBorder="1" applyAlignment="1">
      <alignment horizontal="right" vertical="center" wrapText="1"/>
    </xf>
    <xf numFmtId="0" fontId="0" fillId="6" borderId="14" xfId="0" applyFill="1" applyBorder="1" applyAlignment="1">
      <alignment horizontal="left" vertical="center" wrapText="1"/>
    </xf>
    <xf numFmtId="0" fontId="18" fillId="0" borderId="47" xfId="0" applyFont="1" applyFill="1" applyBorder="1" applyAlignment="1">
      <alignment horizontal="left" vertical="center" wrapText="1"/>
    </xf>
    <xf numFmtId="0" fontId="19" fillId="0" borderId="23" xfId="0" applyFont="1" applyFill="1" applyBorder="1" applyAlignment="1">
      <alignment vertical="center"/>
    </xf>
    <xf numFmtId="0" fontId="8" fillId="0" borderId="2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6"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6" xfId="0" applyFont="1" applyFill="1" applyBorder="1" applyAlignment="1">
      <alignment horizontal="center"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5" fillId="0" borderId="9" xfId="0" applyFont="1" applyBorder="1" applyAlignment="1">
      <alignment horizontal="center" vertical="center" wrapText="1"/>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1" xfId="0" applyFont="1" applyBorder="1" applyAlignment="1">
      <alignment horizontal="center"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62865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view="pageBreakPreview" zoomScaleNormal="100" zoomScaleSheetLayoutView="100" workbookViewId="0"/>
  </sheetViews>
  <sheetFormatPr defaultRowHeight="13.5"/>
  <cols>
    <col min="1" max="3" width="2.625" customWidth="1"/>
    <col min="4" max="5" width="10.625" customWidth="1"/>
    <col min="6" max="6" width="3.625" customWidth="1"/>
    <col min="7" max="8" width="10.625" customWidth="1"/>
    <col min="9" max="9" width="10.625" style="181" customWidth="1"/>
    <col min="10" max="10" width="10.625" customWidth="1"/>
    <col min="11" max="11" width="8.625" customWidth="1"/>
    <col min="12" max="12" width="30.625" customWidth="1"/>
    <col min="13" max="13" width="5.625" customWidth="1"/>
  </cols>
  <sheetData>
    <row r="1" spans="1:16" ht="18" customHeight="1">
      <c r="A1" s="18" t="s">
        <v>104</v>
      </c>
      <c r="B1" s="19"/>
      <c r="C1" s="19"/>
      <c r="D1" s="19"/>
      <c r="E1" s="19"/>
      <c r="F1" s="20"/>
      <c r="O1" s="21"/>
    </row>
    <row r="2" spans="1:16" ht="14.25" thickBot="1">
      <c r="F2" s="27"/>
    </row>
    <row r="3" spans="1:16" ht="17.25" customHeight="1" thickBot="1">
      <c r="A3" s="189" t="s">
        <v>62</v>
      </c>
      <c r="B3" s="190"/>
      <c r="C3" s="190"/>
      <c r="D3" s="191"/>
      <c r="E3" s="192"/>
      <c r="F3" s="193"/>
      <c r="G3" s="193"/>
      <c r="H3" s="194"/>
      <c r="I3" s="49" t="s">
        <v>63</v>
      </c>
      <c r="J3" s="195"/>
      <c r="K3" s="196"/>
      <c r="L3" s="50"/>
      <c r="O3" s="21"/>
    </row>
    <row r="4" spans="1:16" ht="10.15" customHeight="1" thickBot="1">
      <c r="F4" s="27"/>
    </row>
    <row r="5" spans="1:16">
      <c r="A5" s="51"/>
      <c r="B5" s="52"/>
      <c r="C5" s="52"/>
      <c r="D5" s="52"/>
      <c r="E5" s="52"/>
      <c r="F5" s="53"/>
      <c r="G5" s="54" t="s">
        <v>12</v>
      </c>
      <c r="H5" s="54" t="s">
        <v>13</v>
      </c>
      <c r="I5" s="54" t="s">
        <v>14</v>
      </c>
      <c r="J5" s="54" t="s">
        <v>64</v>
      </c>
      <c r="K5" s="54" t="s">
        <v>65</v>
      </c>
      <c r="L5" s="197" t="s">
        <v>66</v>
      </c>
    </row>
    <row r="6" spans="1:16">
      <c r="A6" s="55"/>
      <c r="B6" s="56"/>
      <c r="C6" s="56"/>
      <c r="D6" s="56"/>
      <c r="E6" s="56"/>
      <c r="F6" s="57"/>
      <c r="G6" s="58">
        <v>7</v>
      </c>
      <c r="H6" s="59">
        <v>8</v>
      </c>
      <c r="I6" s="59">
        <v>9</v>
      </c>
      <c r="J6" s="59">
        <v>10</v>
      </c>
      <c r="K6" s="60" t="s">
        <v>74</v>
      </c>
      <c r="L6" s="198"/>
    </row>
    <row r="7" spans="1:16">
      <c r="A7" s="55"/>
      <c r="B7" s="56"/>
      <c r="C7" s="56"/>
      <c r="D7" s="56"/>
      <c r="E7" s="56"/>
      <c r="F7" s="57"/>
      <c r="G7" s="60" t="s">
        <v>75</v>
      </c>
      <c r="H7" s="60" t="s">
        <v>76</v>
      </c>
      <c r="I7" s="60" t="s">
        <v>77</v>
      </c>
      <c r="J7" s="60" t="s">
        <v>78</v>
      </c>
      <c r="K7" s="61" t="s">
        <v>79</v>
      </c>
      <c r="L7" s="198"/>
    </row>
    <row r="8" spans="1:16" ht="28.15" customHeight="1" thickBot="1">
      <c r="A8" s="62" t="str">
        <f>+IF(G48=0,"①付加価値額（円）","①付加価値額（円/人）")</f>
        <v>①付加価値額（円）</v>
      </c>
      <c r="B8" s="63"/>
      <c r="C8" s="63"/>
      <c r="D8" s="63"/>
      <c r="E8" s="115"/>
      <c r="F8" s="116" t="s">
        <v>83</v>
      </c>
      <c r="G8" s="64">
        <f>IF(G48=0,+G10-G18+G46,+(G10-G18+G46)/G48)</f>
        <v>0</v>
      </c>
      <c r="H8" s="64">
        <f>IF(H48=0,+H10-H18+H46,+(H10-H18+H46)/H48)</f>
        <v>0</v>
      </c>
      <c r="I8" s="64">
        <f>IF(I48=0,+I10-I18+I46,+(I10-I18+I46)/I48)</f>
        <v>0</v>
      </c>
      <c r="J8" s="64">
        <f>IF(J48=0,+J10-J18+J46,+(J10-J18+J46)/J48)</f>
        <v>0</v>
      </c>
      <c r="K8" s="118" t="e">
        <f>(J8-G8)/G8*100</f>
        <v>#DIV/0!</v>
      </c>
      <c r="L8" s="65"/>
    </row>
    <row r="9" spans="1:16" ht="10.15" customHeight="1" thickBot="1">
      <c r="A9" s="66"/>
      <c r="B9" s="67"/>
      <c r="C9" s="67"/>
      <c r="D9" s="67"/>
      <c r="E9" s="67"/>
      <c r="F9" s="67"/>
      <c r="G9" s="68"/>
      <c r="H9" s="68"/>
      <c r="I9" s="68"/>
      <c r="J9" s="68"/>
      <c r="K9" s="68"/>
      <c r="L9" s="69"/>
    </row>
    <row r="10" spans="1:16" ht="28.15" customHeight="1">
      <c r="A10" s="70" t="s">
        <v>91</v>
      </c>
      <c r="B10" s="146" t="s">
        <v>116</v>
      </c>
      <c r="C10" s="71"/>
      <c r="D10" s="71"/>
      <c r="E10" s="71"/>
      <c r="F10" s="147"/>
      <c r="G10" s="72">
        <f>G14-G15+G16</f>
        <v>0</v>
      </c>
      <c r="H10" s="72">
        <f t="shared" ref="H10:J10" si="0">H14-H15+H16</f>
        <v>0</v>
      </c>
      <c r="I10" s="72">
        <f t="shared" si="0"/>
        <v>0</v>
      </c>
      <c r="J10" s="72">
        <f t="shared" si="0"/>
        <v>0</v>
      </c>
      <c r="K10" s="119" t="str">
        <f t="shared" ref="K10:K50" si="1">IF(G10=0,"-",+(J10-G10)/G10*100)</f>
        <v>-</v>
      </c>
      <c r="L10" s="73"/>
    </row>
    <row r="11" spans="1:16" ht="28.15" customHeight="1">
      <c r="A11" s="74"/>
      <c r="B11" s="136" t="s">
        <v>85</v>
      </c>
      <c r="C11" s="137"/>
      <c r="D11" s="137"/>
      <c r="E11" s="137"/>
      <c r="F11" s="172">
        <v>1</v>
      </c>
      <c r="G11" s="75"/>
      <c r="H11" s="75">
        <f>販売計画!H25-H12</f>
        <v>0</v>
      </c>
      <c r="I11" s="75">
        <f>販売計画!J25-I12</f>
        <v>0</v>
      </c>
      <c r="J11" s="75">
        <f>販売計画!L25-J12</f>
        <v>0</v>
      </c>
      <c r="K11" s="120" t="str">
        <f t="shared" si="1"/>
        <v>-</v>
      </c>
      <c r="L11" s="130" t="s">
        <v>60</v>
      </c>
      <c r="M11" t="s">
        <v>125</v>
      </c>
      <c r="P11" s="22"/>
    </row>
    <row r="12" spans="1:16" ht="28.15" customHeight="1">
      <c r="A12" s="74"/>
      <c r="B12" s="135" t="s">
        <v>86</v>
      </c>
      <c r="C12" s="142"/>
      <c r="D12" s="142"/>
      <c r="E12" s="142"/>
      <c r="F12" s="173">
        <v>2</v>
      </c>
      <c r="G12" s="78"/>
      <c r="H12" s="78"/>
      <c r="I12" s="78"/>
      <c r="J12" s="78"/>
      <c r="K12" s="121" t="str">
        <f t="shared" si="1"/>
        <v>-</v>
      </c>
      <c r="L12" s="79"/>
      <c r="P12" s="22"/>
    </row>
    <row r="13" spans="1:16" ht="28.15" customHeight="1">
      <c r="A13" s="74"/>
      <c r="B13" s="136" t="s">
        <v>87</v>
      </c>
      <c r="C13" s="132"/>
      <c r="D13" s="76"/>
      <c r="E13" s="133"/>
      <c r="F13" s="173">
        <v>3</v>
      </c>
      <c r="G13" s="78"/>
      <c r="H13" s="78">
        <f>雑収入明細!I14</f>
        <v>0</v>
      </c>
      <c r="I13" s="78">
        <f>雑収入明細!J14</f>
        <v>0</v>
      </c>
      <c r="J13" s="78">
        <f>雑収入明細!K14</f>
        <v>0</v>
      </c>
      <c r="K13" s="121" t="str">
        <f t="shared" si="1"/>
        <v>-</v>
      </c>
      <c r="L13" s="134" t="s">
        <v>103</v>
      </c>
      <c r="P13" s="22"/>
    </row>
    <row r="14" spans="1:16" ht="28.15" customHeight="1">
      <c r="A14" s="74"/>
      <c r="B14" s="205" t="s">
        <v>117</v>
      </c>
      <c r="C14" s="206"/>
      <c r="D14" s="206"/>
      <c r="E14" s="206"/>
      <c r="F14" s="173">
        <v>4</v>
      </c>
      <c r="G14" s="78">
        <f>SUM(G11:G13)</f>
        <v>0</v>
      </c>
      <c r="H14" s="78">
        <f t="shared" ref="H14:J14" si="2">SUM(H11:H13)</f>
        <v>0</v>
      </c>
      <c r="I14" s="78">
        <f t="shared" si="2"/>
        <v>0</v>
      </c>
      <c r="J14" s="78">
        <f t="shared" si="2"/>
        <v>0</v>
      </c>
      <c r="K14" s="121" t="str">
        <f t="shared" si="1"/>
        <v>-</v>
      </c>
      <c r="L14" s="134"/>
      <c r="M14" s="1"/>
      <c r="P14" s="22"/>
    </row>
    <row r="15" spans="1:16" ht="28.15" customHeight="1">
      <c r="A15" s="74"/>
      <c r="B15" s="199" t="s">
        <v>90</v>
      </c>
      <c r="C15" s="200"/>
      <c r="D15" s="201"/>
      <c r="E15" s="144" t="s">
        <v>88</v>
      </c>
      <c r="F15" s="173">
        <v>5</v>
      </c>
      <c r="G15" s="78"/>
      <c r="H15" s="78"/>
      <c r="I15" s="78"/>
      <c r="J15" s="78"/>
      <c r="K15" s="121" t="str">
        <f t="shared" si="1"/>
        <v>-</v>
      </c>
      <c r="L15" s="129"/>
      <c r="P15" s="22"/>
    </row>
    <row r="16" spans="1:16" ht="28.15" customHeight="1" thickBot="1">
      <c r="A16" s="80"/>
      <c r="B16" s="202"/>
      <c r="C16" s="203"/>
      <c r="D16" s="204"/>
      <c r="E16" s="145" t="s">
        <v>89</v>
      </c>
      <c r="F16" s="174">
        <v>6</v>
      </c>
      <c r="G16" s="141"/>
      <c r="H16" s="141"/>
      <c r="I16" s="141"/>
      <c r="J16" s="141"/>
      <c r="K16" s="143" t="str">
        <f t="shared" si="1"/>
        <v>-</v>
      </c>
      <c r="L16" s="81"/>
      <c r="P16" s="22"/>
    </row>
    <row r="17" spans="1:13" ht="10.15" customHeight="1" thickBot="1">
      <c r="A17" s="66"/>
      <c r="B17" s="67"/>
      <c r="C17" s="67"/>
      <c r="D17" s="67"/>
      <c r="E17" s="67"/>
      <c r="F17" s="67"/>
      <c r="G17" s="68"/>
      <c r="H17" s="68"/>
      <c r="I17" s="68"/>
      <c r="J17" s="68"/>
      <c r="K17" s="68"/>
      <c r="L17" s="69"/>
    </row>
    <row r="18" spans="1:13" ht="28.15" customHeight="1">
      <c r="A18" s="82" t="s">
        <v>119</v>
      </c>
      <c r="B18" s="177" t="s">
        <v>120</v>
      </c>
      <c r="C18" s="83"/>
      <c r="D18" s="83"/>
      <c r="E18" s="83"/>
      <c r="F18" s="84"/>
      <c r="G18" s="85">
        <f>G42+G43-G44</f>
        <v>0</v>
      </c>
      <c r="H18" s="85">
        <f t="shared" ref="H18:J18" si="3">H42+H43-H44</f>
        <v>0</v>
      </c>
      <c r="I18" s="85">
        <f t="shared" si="3"/>
        <v>0</v>
      </c>
      <c r="J18" s="85">
        <f t="shared" si="3"/>
        <v>0</v>
      </c>
      <c r="K18" s="122" t="str">
        <f t="shared" si="1"/>
        <v>-</v>
      </c>
      <c r="L18" s="86"/>
    </row>
    <row r="19" spans="1:13" ht="28.15" customHeight="1">
      <c r="A19" s="87"/>
      <c r="B19" s="88" t="s">
        <v>15</v>
      </c>
      <c r="C19" s="89"/>
      <c r="D19" s="89"/>
      <c r="E19" s="26"/>
      <c r="F19" s="90">
        <v>7</v>
      </c>
      <c r="G19" s="23"/>
      <c r="H19" s="23"/>
      <c r="I19" s="23"/>
      <c r="J19" s="23"/>
      <c r="K19" s="123" t="str">
        <f>IF(G19=0,"-",+(J19-G19)/G19*100)</f>
        <v>-</v>
      </c>
      <c r="L19" s="91"/>
      <c r="M19" t="s">
        <v>67</v>
      </c>
    </row>
    <row r="20" spans="1:13" ht="28.15" customHeight="1">
      <c r="A20" s="87"/>
      <c r="B20" s="92" t="s">
        <v>80</v>
      </c>
      <c r="C20" s="93"/>
      <c r="D20" s="93"/>
      <c r="E20" s="94"/>
      <c r="F20" s="95">
        <v>8</v>
      </c>
      <c r="G20" s="96"/>
      <c r="H20" s="96"/>
      <c r="I20" s="96"/>
      <c r="J20" s="96"/>
      <c r="K20" s="124" t="str">
        <f t="shared" si="1"/>
        <v>-</v>
      </c>
      <c r="L20" s="97"/>
    </row>
    <row r="21" spans="1:13" ht="28.15" customHeight="1">
      <c r="A21" s="87"/>
      <c r="B21" s="92" t="s">
        <v>105</v>
      </c>
      <c r="C21" s="93"/>
      <c r="D21" s="89"/>
      <c r="E21" s="94"/>
      <c r="F21" s="95">
        <v>9</v>
      </c>
      <c r="G21" s="96"/>
      <c r="H21" s="96"/>
      <c r="I21" s="96"/>
      <c r="J21" s="96"/>
      <c r="K21" s="124" t="str">
        <f t="shared" si="1"/>
        <v>-</v>
      </c>
      <c r="L21" s="97"/>
    </row>
    <row r="22" spans="1:13" ht="28.15" customHeight="1">
      <c r="A22" s="87"/>
      <c r="B22" s="92" t="s">
        <v>16</v>
      </c>
      <c r="C22" s="93"/>
      <c r="D22" s="93"/>
      <c r="E22" s="94"/>
      <c r="F22" s="95">
        <v>10</v>
      </c>
      <c r="G22" s="96"/>
      <c r="H22" s="96"/>
      <c r="I22" s="96"/>
      <c r="J22" s="96"/>
      <c r="K22" s="124" t="str">
        <f t="shared" si="1"/>
        <v>-</v>
      </c>
      <c r="L22" s="97"/>
      <c r="M22" s="22"/>
    </row>
    <row r="23" spans="1:13" ht="28.15" customHeight="1">
      <c r="A23" s="87"/>
      <c r="B23" s="92" t="s">
        <v>106</v>
      </c>
      <c r="C23" s="93"/>
      <c r="D23" s="89"/>
      <c r="E23" s="94"/>
      <c r="F23" s="95">
        <v>11</v>
      </c>
      <c r="G23" s="96"/>
      <c r="H23" s="96"/>
      <c r="I23" s="96"/>
      <c r="J23" s="96"/>
      <c r="K23" s="124" t="str">
        <f t="shared" si="1"/>
        <v>-</v>
      </c>
      <c r="L23" s="97"/>
      <c r="M23" s="22"/>
    </row>
    <row r="24" spans="1:13" ht="28.15" customHeight="1">
      <c r="A24" s="87"/>
      <c r="B24" s="92" t="s">
        <v>19</v>
      </c>
      <c r="C24" s="93"/>
      <c r="D24" s="93"/>
      <c r="E24" s="94"/>
      <c r="F24" s="95">
        <v>12</v>
      </c>
      <c r="G24" s="96"/>
      <c r="H24" s="96"/>
      <c r="I24" s="96"/>
      <c r="J24" s="96"/>
      <c r="K24" s="124" t="str">
        <f t="shared" si="1"/>
        <v>-</v>
      </c>
      <c r="L24" s="97"/>
      <c r="M24" s="22"/>
    </row>
    <row r="25" spans="1:13" ht="28.15" customHeight="1">
      <c r="A25" s="87"/>
      <c r="B25" s="92" t="s">
        <v>107</v>
      </c>
      <c r="C25" s="93"/>
      <c r="D25" s="93"/>
      <c r="E25" s="94"/>
      <c r="F25" s="95">
        <v>13</v>
      </c>
      <c r="G25" s="96"/>
      <c r="H25" s="96"/>
      <c r="I25" s="96"/>
      <c r="J25" s="96"/>
      <c r="K25" s="124" t="str">
        <f t="shared" si="1"/>
        <v>-</v>
      </c>
      <c r="L25" s="97"/>
    </row>
    <row r="26" spans="1:13" ht="28.15" customHeight="1">
      <c r="A26" s="87"/>
      <c r="B26" s="92" t="s">
        <v>17</v>
      </c>
      <c r="C26" s="93"/>
      <c r="D26" s="89"/>
      <c r="E26" s="26"/>
      <c r="F26" s="90">
        <v>14</v>
      </c>
      <c r="G26" s="23"/>
      <c r="H26" s="96"/>
      <c r="I26" s="96"/>
      <c r="J26" s="96"/>
      <c r="K26" s="123" t="str">
        <f>IF(G26=0,"-",+(J26-G26)/G26*100)</f>
        <v>-</v>
      </c>
      <c r="L26" s="91"/>
    </row>
    <row r="27" spans="1:13" ht="28.15" customHeight="1">
      <c r="A27" s="87"/>
      <c r="B27" s="92" t="s">
        <v>20</v>
      </c>
      <c r="C27" s="93"/>
      <c r="D27" s="89"/>
      <c r="E27" s="26"/>
      <c r="F27" s="90">
        <v>15</v>
      </c>
      <c r="G27" s="23"/>
      <c r="H27" s="96"/>
      <c r="I27" s="96"/>
      <c r="J27" s="96"/>
      <c r="K27" s="123" t="str">
        <f>IF(G27=0,"-",+(J27-G27)/G27*100)</f>
        <v>-</v>
      </c>
      <c r="L27" s="91"/>
    </row>
    <row r="28" spans="1:13" ht="28.15" customHeight="1">
      <c r="A28" s="87"/>
      <c r="B28" s="92" t="s">
        <v>18</v>
      </c>
      <c r="C28" s="93"/>
      <c r="D28" s="93"/>
      <c r="E28" s="94"/>
      <c r="F28" s="95">
        <v>16</v>
      </c>
      <c r="G28" s="96"/>
      <c r="H28" s="96"/>
      <c r="I28" s="96"/>
      <c r="J28" s="96"/>
      <c r="K28" s="124" t="str">
        <f t="shared" si="1"/>
        <v>-</v>
      </c>
      <c r="L28" s="97"/>
    </row>
    <row r="29" spans="1:13" ht="28.15" customHeight="1">
      <c r="A29" s="87"/>
      <c r="B29" s="88" t="s">
        <v>68</v>
      </c>
      <c r="C29" s="89"/>
      <c r="D29" s="89"/>
      <c r="E29" s="26"/>
      <c r="F29" s="90">
        <v>17</v>
      </c>
      <c r="G29" s="23"/>
      <c r="H29" s="96"/>
      <c r="I29" s="96"/>
      <c r="J29" s="96"/>
      <c r="K29" s="123" t="str">
        <f>IF(G29=0,"-",+(J29-G29)/G29*100)</f>
        <v>-</v>
      </c>
      <c r="L29" s="91"/>
      <c r="M29" s="22"/>
    </row>
    <row r="30" spans="1:13" ht="28.15" customHeight="1">
      <c r="A30" s="87"/>
      <c r="B30" s="92" t="s">
        <v>22</v>
      </c>
      <c r="C30" s="93"/>
      <c r="D30" s="93"/>
      <c r="E30" s="94"/>
      <c r="F30" s="95">
        <v>18</v>
      </c>
      <c r="G30" s="96"/>
      <c r="H30" s="96"/>
      <c r="I30" s="96"/>
      <c r="J30" s="96"/>
      <c r="K30" s="124" t="str">
        <f t="shared" si="1"/>
        <v>-</v>
      </c>
      <c r="L30" s="97"/>
      <c r="M30" s="22"/>
    </row>
    <row r="31" spans="1:13" ht="28.15" customHeight="1">
      <c r="A31" s="87"/>
      <c r="B31" s="88" t="s">
        <v>11</v>
      </c>
      <c r="C31" s="89"/>
      <c r="D31" s="89"/>
      <c r="E31" s="26"/>
      <c r="F31" s="90">
        <v>19</v>
      </c>
      <c r="G31" s="23"/>
      <c r="H31" s="98"/>
      <c r="I31" s="98"/>
      <c r="J31" s="98"/>
      <c r="K31" s="123" t="str">
        <f>IF(G31=0,"-",+(J31-G31)/G31*100)</f>
        <v>-</v>
      </c>
      <c r="L31" s="91"/>
      <c r="M31" t="s">
        <v>84</v>
      </c>
    </row>
    <row r="32" spans="1:13" ht="28.15" customHeight="1">
      <c r="A32" s="87"/>
      <c r="B32" s="92" t="s">
        <v>61</v>
      </c>
      <c r="C32" s="93"/>
      <c r="D32" s="93"/>
      <c r="E32" s="94"/>
      <c r="F32" s="95">
        <v>20</v>
      </c>
      <c r="G32" s="99"/>
      <c r="H32" s="96"/>
      <c r="I32" s="96"/>
      <c r="J32" s="96"/>
      <c r="K32" s="124" t="str">
        <f>IF(G32=0,"-",+(J32-G32)/G32*100)</f>
        <v>-</v>
      </c>
      <c r="L32" s="97"/>
      <c r="M32" s="22" t="s">
        <v>130</v>
      </c>
    </row>
    <row r="33" spans="1:13" ht="28.15" customHeight="1">
      <c r="A33" s="87"/>
      <c r="B33" s="92" t="s">
        <v>69</v>
      </c>
      <c r="C33" s="93"/>
      <c r="D33" s="93"/>
      <c r="E33" s="94"/>
      <c r="F33" s="95">
        <v>21</v>
      </c>
      <c r="G33" s="96"/>
      <c r="H33" s="96"/>
      <c r="I33" s="96"/>
      <c r="J33" s="96"/>
      <c r="K33" s="124" t="str">
        <f t="shared" si="1"/>
        <v>-</v>
      </c>
      <c r="L33" s="97"/>
      <c r="M33" s="22"/>
    </row>
    <row r="34" spans="1:13" ht="28.15" customHeight="1">
      <c r="A34" s="87"/>
      <c r="B34" s="92" t="s">
        <v>108</v>
      </c>
      <c r="C34" s="93"/>
      <c r="D34" s="89"/>
      <c r="E34" s="94"/>
      <c r="F34" s="95">
        <v>22</v>
      </c>
      <c r="G34" s="96"/>
      <c r="H34" s="96"/>
      <c r="I34" s="96"/>
      <c r="J34" s="96"/>
      <c r="K34" s="124" t="str">
        <f t="shared" si="1"/>
        <v>-</v>
      </c>
      <c r="L34" s="97"/>
      <c r="M34" s="22"/>
    </row>
    <row r="35" spans="1:13" ht="28.15" customHeight="1">
      <c r="A35" s="87"/>
      <c r="B35" s="92" t="s">
        <v>21</v>
      </c>
      <c r="C35" s="93"/>
      <c r="D35" s="93"/>
      <c r="E35" s="94"/>
      <c r="F35" s="95">
        <v>23</v>
      </c>
      <c r="G35" s="99"/>
      <c r="H35" s="96"/>
      <c r="I35" s="96"/>
      <c r="J35" s="96"/>
      <c r="K35" s="124" t="str">
        <f t="shared" si="1"/>
        <v>-</v>
      </c>
      <c r="L35" s="97"/>
      <c r="M35" t="s">
        <v>131</v>
      </c>
    </row>
    <row r="36" spans="1:13" ht="28.15" customHeight="1">
      <c r="A36" s="87"/>
      <c r="B36" s="92" t="s">
        <v>23</v>
      </c>
      <c r="C36" s="93"/>
      <c r="D36" s="93"/>
      <c r="E36" s="94"/>
      <c r="F36" s="95">
        <v>24</v>
      </c>
      <c r="G36" s="96"/>
      <c r="H36" s="96"/>
      <c r="I36" s="96"/>
      <c r="J36" s="96"/>
      <c r="K36" s="124" t="str">
        <f t="shared" si="1"/>
        <v>-</v>
      </c>
      <c r="L36" s="97"/>
    </row>
    <row r="37" spans="1:13" ht="28.15" customHeight="1">
      <c r="A37" s="87"/>
      <c r="B37" s="92" t="s">
        <v>126</v>
      </c>
      <c r="C37" s="93"/>
      <c r="D37" s="93"/>
      <c r="E37" s="94"/>
      <c r="F37" s="95">
        <v>25</v>
      </c>
      <c r="G37" s="96"/>
      <c r="H37" s="96"/>
      <c r="I37" s="96"/>
      <c r="J37" s="96"/>
      <c r="K37" s="124" t="str">
        <f t="shared" si="1"/>
        <v>-</v>
      </c>
      <c r="L37" s="97"/>
      <c r="M37" s="22"/>
    </row>
    <row r="38" spans="1:13" ht="28.15" customHeight="1">
      <c r="A38" s="87"/>
      <c r="B38" s="92" t="s">
        <v>127</v>
      </c>
      <c r="C38" s="93"/>
      <c r="D38" s="93"/>
      <c r="E38" s="94"/>
      <c r="F38" s="95">
        <v>26</v>
      </c>
      <c r="G38" s="96"/>
      <c r="H38" s="96"/>
      <c r="I38" s="96"/>
      <c r="J38" s="96"/>
      <c r="K38" s="124" t="str">
        <f t="shared" si="1"/>
        <v>-</v>
      </c>
      <c r="L38" s="97"/>
      <c r="M38" s="22"/>
    </row>
    <row r="39" spans="1:13" ht="28.15" customHeight="1">
      <c r="A39" s="87"/>
      <c r="B39" s="92" t="s">
        <v>111</v>
      </c>
      <c r="C39" s="93"/>
      <c r="D39" s="93"/>
      <c r="E39" s="94"/>
      <c r="F39" s="95">
        <v>27</v>
      </c>
      <c r="G39" s="96"/>
      <c r="H39" s="96"/>
      <c r="I39" s="96"/>
      <c r="J39" s="96"/>
      <c r="K39" s="124" t="str">
        <f t="shared" si="1"/>
        <v>-</v>
      </c>
      <c r="L39" s="97"/>
      <c r="M39" s="22"/>
    </row>
    <row r="40" spans="1:13" ht="28.15" customHeight="1">
      <c r="A40" s="87"/>
      <c r="B40" s="92" t="s">
        <v>112</v>
      </c>
      <c r="C40" s="93"/>
      <c r="D40" s="89"/>
      <c r="E40" s="94"/>
      <c r="F40" s="95">
        <v>28</v>
      </c>
      <c r="G40" s="96"/>
      <c r="H40" s="96"/>
      <c r="I40" s="96"/>
      <c r="J40" s="96"/>
      <c r="K40" s="124" t="str">
        <f t="shared" si="1"/>
        <v>-</v>
      </c>
      <c r="L40" s="97"/>
      <c r="M40" s="22"/>
    </row>
    <row r="41" spans="1:13" ht="28.15" customHeight="1">
      <c r="A41" s="87"/>
      <c r="B41" s="88" t="s">
        <v>110</v>
      </c>
      <c r="C41" s="89"/>
      <c r="D41" s="89"/>
      <c r="E41" s="26"/>
      <c r="F41" s="90">
        <v>29</v>
      </c>
      <c r="G41" s="23"/>
      <c r="H41" s="96"/>
      <c r="I41" s="96"/>
      <c r="J41" s="96"/>
      <c r="K41" s="123" t="str">
        <f t="shared" si="1"/>
        <v>-</v>
      </c>
      <c r="L41" s="91"/>
      <c r="M41" s="22"/>
    </row>
    <row r="42" spans="1:13" ht="28.15" customHeight="1">
      <c r="A42" s="87"/>
      <c r="B42" s="213" t="s">
        <v>118</v>
      </c>
      <c r="C42" s="214"/>
      <c r="D42" s="214"/>
      <c r="E42" s="215"/>
      <c r="F42" s="90">
        <v>30</v>
      </c>
      <c r="G42" s="23">
        <f>SUM(G19:G41)</f>
        <v>0</v>
      </c>
      <c r="H42" s="98">
        <f>SUM(H19:H41)</f>
        <v>0</v>
      </c>
      <c r="I42" s="98">
        <f t="shared" ref="I42:J42" si="4">SUM(I19:I41)</f>
        <v>0</v>
      </c>
      <c r="J42" s="98">
        <f t="shared" si="4"/>
        <v>0</v>
      </c>
      <c r="K42" s="123" t="str">
        <f t="shared" si="1"/>
        <v>-</v>
      </c>
      <c r="L42" s="91"/>
      <c r="M42" s="22"/>
    </row>
    <row r="43" spans="1:13" ht="28.15" customHeight="1">
      <c r="A43" s="87"/>
      <c r="B43" s="207" t="s">
        <v>109</v>
      </c>
      <c r="C43" s="208"/>
      <c r="D43" s="209"/>
      <c r="E43" s="175" t="s">
        <v>88</v>
      </c>
      <c r="F43" s="90">
        <v>31</v>
      </c>
      <c r="G43" s="23"/>
      <c r="H43" s="98">
        <f>G44</f>
        <v>0</v>
      </c>
      <c r="I43" s="98">
        <f t="shared" ref="I43:J44" si="5">+ROUND(H43,-2)</f>
        <v>0</v>
      </c>
      <c r="J43" s="98">
        <f t="shared" si="5"/>
        <v>0</v>
      </c>
      <c r="K43" s="123" t="str">
        <f t="shared" si="1"/>
        <v>-</v>
      </c>
      <c r="L43" s="91"/>
      <c r="M43" s="22"/>
    </row>
    <row r="44" spans="1:13" ht="28.15" customHeight="1" thickBot="1">
      <c r="A44" s="100"/>
      <c r="B44" s="210"/>
      <c r="C44" s="211"/>
      <c r="D44" s="212"/>
      <c r="E44" s="176" t="s">
        <v>89</v>
      </c>
      <c r="F44" s="101">
        <v>32</v>
      </c>
      <c r="G44" s="102"/>
      <c r="H44" s="103">
        <f>+ROUND(G44,-2)</f>
        <v>0</v>
      </c>
      <c r="I44" s="103">
        <f t="shared" si="5"/>
        <v>0</v>
      </c>
      <c r="J44" s="103">
        <f t="shared" si="5"/>
        <v>0</v>
      </c>
      <c r="K44" s="125" t="str">
        <f t="shared" si="1"/>
        <v>-</v>
      </c>
      <c r="L44" s="104"/>
    </row>
    <row r="45" spans="1:13" ht="10.15" customHeight="1" thickBot="1">
      <c r="A45" s="66"/>
      <c r="B45" s="67"/>
      <c r="C45" s="67"/>
      <c r="D45" s="67"/>
      <c r="E45" s="67"/>
      <c r="F45" s="67"/>
      <c r="G45" s="68"/>
      <c r="H45" s="68"/>
      <c r="I45" s="68"/>
      <c r="J45" s="68"/>
      <c r="K45" s="68"/>
      <c r="L45" s="69"/>
    </row>
    <row r="46" spans="1:13" ht="28.15" customHeight="1" thickBot="1">
      <c r="A46" s="105" t="s">
        <v>115</v>
      </c>
      <c r="B46" s="106"/>
      <c r="C46" s="106"/>
      <c r="D46" s="106"/>
      <c r="E46" s="107"/>
      <c r="F46" s="108"/>
      <c r="G46" s="109">
        <f>IF(G33=0,,+G33)</f>
        <v>0</v>
      </c>
      <c r="H46" s="109">
        <f>IF(H33=0,,+H33)</f>
        <v>0</v>
      </c>
      <c r="I46" s="109">
        <f>IF(I33=0,,+I33)</f>
        <v>0</v>
      </c>
      <c r="J46" s="109">
        <f>IF(J33=0,,+J33)</f>
        <v>0</v>
      </c>
      <c r="K46" s="126" t="str">
        <f t="shared" ref="K46" si="6">IF(G46=0,"-",+(J46-G46)/G46*100)</f>
        <v>-</v>
      </c>
      <c r="L46" s="110"/>
    </row>
    <row r="47" spans="1:13" ht="10.15" customHeight="1" thickBot="1">
      <c r="A47" s="66"/>
      <c r="B47" s="67"/>
      <c r="C47" s="67"/>
      <c r="D47" s="67"/>
      <c r="E47" s="67"/>
      <c r="F47" s="67"/>
      <c r="G47" s="68"/>
      <c r="H47" s="68"/>
      <c r="I47" s="68"/>
      <c r="J47" s="68"/>
      <c r="K47" s="68"/>
      <c r="L47" s="69"/>
    </row>
    <row r="48" spans="1:13" ht="28.15" customHeight="1" thickBot="1">
      <c r="A48" s="111" t="s">
        <v>70</v>
      </c>
      <c r="B48" s="67"/>
      <c r="C48" s="67"/>
      <c r="D48" s="67"/>
      <c r="E48" s="187" t="s">
        <v>71</v>
      </c>
      <c r="F48" s="188"/>
      <c r="G48" s="112"/>
      <c r="H48" s="112"/>
      <c r="I48" s="112"/>
      <c r="J48" s="112"/>
      <c r="K48" s="112" t="str">
        <f t="shared" ref="K48" si="7">IF(G48=0,"-",+(J48-G48)/G48*100)</f>
        <v>-</v>
      </c>
      <c r="L48" s="110"/>
    </row>
    <row r="49" spans="1:12" ht="10.15" hidden="1" customHeight="1" thickBot="1">
      <c r="A49" s="66"/>
      <c r="B49" s="67"/>
      <c r="C49" s="67"/>
      <c r="D49" s="67"/>
      <c r="E49" s="67"/>
      <c r="F49" s="67"/>
      <c r="G49" s="68"/>
      <c r="H49" s="68"/>
      <c r="I49" s="68"/>
      <c r="J49" s="68"/>
      <c r="K49" s="68"/>
      <c r="L49" s="69"/>
    </row>
    <row r="50" spans="1:12" ht="30" hidden="1" customHeight="1">
      <c r="A50" s="111" t="s">
        <v>81</v>
      </c>
      <c r="B50" s="67"/>
      <c r="C50" s="67"/>
      <c r="D50" s="67"/>
      <c r="E50" s="67" t="s">
        <v>82</v>
      </c>
      <c r="F50" s="114"/>
      <c r="G50" s="113">
        <f>+G10-G18</f>
        <v>0</v>
      </c>
      <c r="H50" s="113">
        <f>+H10-H18</f>
        <v>0</v>
      </c>
      <c r="I50" s="113">
        <f>+I10-I18</f>
        <v>0</v>
      </c>
      <c r="J50" s="113">
        <f>+J10-J18</f>
        <v>0</v>
      </c>
      <c r="K50" s="113" t="str">
        <f t="shared" si="1"/>
        <v>-</v>
      </c>
      <c r="L50" s="110"/>
    </row>
    <row r="51" spans="1:12" ht="15" customHeight="1">
      <c r="A51" t="s">
        <v>72</v>
      </c>
    </row>
    <row r="52" spans="1:12" ht="15" customHeight="1">
      <c r="A52" t="s">
        <v>113</v>
      </c>
    </row>
    <row r="53" spans="1:12" ht="15" customHeight="1">
      <c r="A53" s="171" t="s">
        <v>121</v>
      </c>
    </row>
    <row r="54" spans="1:12" ht="15" customHeight="1">
      <c r="A54" s="1" t="s">
        <v>114</v>
      </c>
    </row>
    <row r="55" spans="1:12" ht="15" customHeight="1">
      <c r="A55" s="1" t="s">
        <v>73</v>
      </c>
    </row>
    <row r="56" spans="1:12" ht="18" customHeight="1">
      <c r="A56" s="25"/>
    </row>
  </sheetData>
  <mergeCells count="9">
    <mergeCell ref="E48:F48"/>
    <mergeCell ref="A3:D3"/>
    <mergeCell ref="E3:H3"/>
    <mergeCell ref="J3:K3"/>
    <mergeCell ref="L5:L7"/>
    <mergeCell ref="B15:D16"/>
    <mergeCell ref="B14:E14"/>
    <mergeCell ref="B43:D44"/>
    <mergeCell ref="B42:E42"/>
  </mergeCells>
  <phoneticPr fontId="1"/>
  <dataValidations count="1">
    <dataValidation type="decimal" operator="greaterThanOrEqual" allowBlank="1" showInputMessage="1" showErrorMessage="1" sqref="G48:J48 G46:J46" xr:uid="{00000000-0002-0000-0000-000000000000}">
      <formula1>1</formula1>
    </dataValidation>
  </dataValidations>
  <pageMargins left="0.70866141732283472" right="0.70866141732283472" top="0.74803149606299213" bottom="0.74803149606299213" header="0.31496062992125984" footer="0.31496062992125984"/>
  <pageSetup paperSize="9" scale="63"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view="pageBreakPreview" zoomScaleNormal="100" zoomScaleSheetLayoutView="100" workbookViewId="0">
      <selection activeCell="D5" sqref="D5"/>
    </sheetView>
  </sheetViews>
  <sheetFormatPr defaultColWidth="9" defaultRowHeight="13.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1.25" style="2" customWidth="1"/>
    <col min="9" max="9" width="6.625" style="2" customWidth="1"/>
    <col min="10" max="10" width="10.625" style="2" customWidth="1"/>
    <col min="11" max="11" width="6.625" style="2" customWidth="1"/>
    <col min="12" max="12" width="10.625" style="2" customWidth="1"/>
    <col min="13" max="13" width="6.625" style="2" customWidth="1"/>
    <col min="14" max="14" width="18.625" style="2" customWidth="1"/>
    <col min="15" max="16384" width="9" style="2"/>
  </cols>
  <sheetData>
    <row r="1" spans="1:15" ht="18.75">
      <c r="A1" s="222" t="s">
        <v>140</v>
      </c>
      <c r="B1" s="222"/>
      <c r="C1" s="222"/>
      <c r="D1" s="222"/>
      <c r="E1" s="222"/>
      <c r="F1" s="222"/>
      <c r="G1" s="222"/>
      <c r="H1" s="222"/>
      <c r="I1" s="222"/>
      <c r="J1" s="222"/>
      <c r="K1" s="222"/>
      <c r="L1" s="222"/>
      <c r="M1" s="222"/>
      <c r="N1" s="222"/>
    </row>
    <row r="2" spans="1:15">
      <c r="I2" s="3"/>
    </row>
    <row r="3" spans="1:15">
      <c r="I3" s="3"/>
    </row>
    <row r="4" spans="1:15">
      <c r="A4" s="29"/>
      <c r="B4" s="223" t="s">
        <v>29</v>
      </c>
      <c r="C4" s="223"/>
      <c r="D4" s="224" t="s">
        <v>149</v>
      </c>
      <c r="E4" s="224"/>
      <c r="F4" s="224" t="s">
        <v>146</v>
      </c>
      <c r="G4" s="224"/>
      <c r="H4" s="224" t="s">
        <v>143</v>
      </c>
      <c r="I4" s="224"/>
      <c r="J4" s="224" t="s">
        <v>147</v>
      </c>
      <c r="K4" s="224"/>
      <c r="L4" s="224" t="s">
        <v>148</v>
      </c>
      <c r="M4" s="224"/>
      <c r="N4" s="29" t="s">
        <v>30</v>
      </c>
    </row>
    <row r="5" spans="1:15">
      <c r="A5" s="225"/>
      <c r="B5" s="30" t="s">
        <v>2</v>
      </c>
      <c r="C5" s="31" t="s">
        <v>31</v>
      </c>
      <c r="D5" s="4"/>
      <c r="E5" s="24" t="s">
        <v>32</v>
      </c>
      <c r="F5" s="4"/>
      <c r="G5" s="24" t="s">
        <v>32</v>
      </c>
      <c r="H5" s="4"/>
      <c r="I5" s="24" t="s">
        <v>32</v>
      </c>
      <c r="J5" s="4"/>
      <c r="K5" s="24" t="s">
        <v>32</v>
      </c>
      <c r="L5" s="4"/>
      <c r="M5" s="24" t="s">
        <v>32</v>
      </c>
      <c r="N5" s="228"/>
    </row>
    <row r="6" spans="1:15">
      <c r="A6" s="226"/>
      <c r="B6" s="32" t="s">
        <v>3</v>
      </c>
      <c r="C6" s="33" t="s">
        <v>33</v>
      </c>
      <c r="D6" s="5"/>
      <c r="E6" s="6" t="s">
        <v>34</v>
      </c>
      <c r="F6" s="5"/>
      <c r="G6" s="6" t="s">
        <v>34</v>
      </c>
      <c r="H6" s="5"/>
      <c r="I6" s="6" t="s">
        <v>34</v>
      </c>
      <c r="J6" s="5"/>
      <c r="K6" s="6" t="s">
        <v>34</v>
      </c>
      <c r="L6" s="5"/>
      <c r="M6" s="6" t="s">
        <v>34</v>
      </c>
      <c r="N6" s="229"/>
    </row>
    <row r="7" spans="1:15">
      <c r="A7" s="226"/>
      <c r="B7" s="32" t="s">
        <v>4</v>
      </c>
      <c r="C7" s="33" t="s">
        <v>35</v>
      </c>
      <c r="D7" s="5">
        <f>D5*D6/10</f>
        <v>0</v>
      </c>
      <c r="E7" s="6" t="s">
        <v>36</v>
      </c>
      <c r="F7" s="5">
        <f>F5*F6/10</f>
        <v>0</v>
      </c>
      <c r="G7" s="6" t="s">
        <v>36</v>
      </c>
      <c r="H7" s="5">
        <f>H5*H6/10</f>
        <v>0</v>
      </c>
      <c r="I7" s="6" t="s">
        <v>36</v>
      </c>
      <c r="J7" s="5">
        <f>J5*J6/10</f>
        <v>0</v>
      </c>
      <c r="K7" s="6" t="s">
        <v>36</v>
      </c>
      <c r="L7" s="5">
        <f>L5*L6/10</f>
        <v>0</v>
      </c>
      <c r="M7" s="6" t="s">
        <v>36</v>
      </c>
      <c r="N7" s="229"/>
    </row>
    <row r="8" spans="1:15">
      <c r="A8" s="226"/>
      <c r="B8" s="32" t="s">
        <v>5</v>
      </c>
      <c r="C8" s="33" t="s">
        <v>37</v>
      </c>
      <c r="D8" s="5" t="e">
        <f>D9/D7</f>
        <v>#DIV/0!</v>
      </c>
      <c r="E8" s="6" t="s">
        <v>6</v>
      </c>
      <c r="F8" s="5" t="e">
        <f>F9/F7</f>
        <v>#DIV/0!</v>
      </c>
      <c r="G8" s="6" t="s">
        <v>6</v>
      </c>
      <c r="H8" s="5"/>
      <c r="I8" s="6" t="s">
        <v>6</v>
      </c>
      <c r="J8" s="5"/>
      <c r="K8" s="6" t="s">
        <v>6</v>
      </c>
      <c r="L8" s="5"/>
      <c r="M8" s="6" t="s">
        <v>6</v>
      </c>
      <c r="N8" s="229"/>
    </row>
    <row r="9" spans="1:15">
      <c r="A9" s="227"/>
      <c r="B9" s="34" t="s">
        <v>7</v>
      </c>
      <c r="C9" s="35" t="s">
        <v>38</v>
      </c>
      <c r="D9" s="7"/>
      <c r="E9" s="8" t="s">
        <v>8</v>
      </c>
      <c r="F9" s="7"/>
      <c r="G9" s="8" t="s">
        <v>8</v>
      </c>
      <c r="H9" s="7">
        <f>H7*H8</f>
        <v>0</v>
      </c>
      <c r="I9" s="8" t="s">
        <v>8</v>
      </c>
      <c r="J9" s="7">
        <f>J7*J8</f>
        <v>0</v>
      </c>
      <c r="K9" s="8" t="s">
        <v>8</v>
      </c>
      <c r="L9" s="7">
        <f>L7*L8</f>
        <v>0</v>
      </c>
      <c r="M9" s="8" t="s">
        <v>8</v>
      </c>
      <c r="N9" s="230"/>
    </row>
    <row r="10" spans="1:15">
      <c r="A10" s="225"/>
      <c r="B10" s="30" t="s">
        <v>2</v>
      </c>
      <c r="C10" s="31" t="s">
        <v>39</v>
      </c>
      <c r="D10" s="4"/>
      <c r="E10" s="24" t="s">
        <v>24</v>
      </c>
      <c r="F10" s="4"/>
      <c r="G10" s="24" t="s">
        <v>24</v>
      </c>
      <c r="H10" s="4"/>
      <c r="I10" s="24" t="s">
        <v>24</v>
      </c>
      <c r="J10" s="4"/>
      <c r="K10" s="24" t="s">
        <v>24</v>
      </c>
      <c r="L10" s="4"/>
      <c r="M10" s="24" t="s">
        <v>24</v>
      </c>
      <c r="N10" s="231"/>
      <c r="O10" s="2" t="s">
        <v>125</v>
      </c>
    </row>
    <row r="11" spans="1:15">
      <c r="A11" s="226"/>
      <c r="B11" s="32" t="s">
        <v>3</v>
      </c>
      <c r="C11" s="33" t="s">
        <v>40</v>
      </c>
      <c r="D11" s="5"/>
      <c r="E11" s="6" t="s">
        <v>25</v>
      </c>
      <c r="F11" s="5"/>
      <c r="G11" s="6" t="s">
        <v>25</v>
      </c>
      <c r="H11" s="5"/>
      <c r="I11" s="6" t="s">
        <v>25</v>
      </c>
      <c r="J11" s="5"/>
      <c r="K11" s="6" t="s">
        <v>25</v>
      </c>
      <c r="L11" s="5"/>
      <c r="M11" s="6" t="s">
        <v>25</v>
      </c>
      <c r="N11" s="232"/>
    </row>
    <row r="12" spans="1:15">
      <c r="A12" s="226"/>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32"/>
    </row>
    <row r="13" spans="1:15">
      <c r="A13" s="226"/>
      <c r="B13" s="32" t="s">
        <v>5</v>
      </c>
      <c r="C13" s="33" t="s">
        <v>42</v>
      </c>
      <c r="D13" s="5"/>
      <c r="E13" s="6" t="s">
        <v>27</v>
      </c>
      <c r="F13" s="5"/>
      <c r="G13" s="6" t="s">
        <v>27</v>
      </c>
      <c r="H13" s="5"/>
      <c r="I13" s="6" t="s">
        <v>27</v>
      </c>
      <c r="J13" s="5"/>
      <c r="K13" s="6" t="s">
        <v>27</v>
      </c>
      <c r="L13" s="5"/>
      <c r="M13" s="6" t="s">
        <v>27</v>
      </c>
      <c r="N13" s="232"/>
    </row>
    <row r="14" spans="1:15">
      <c r="A14" s="227"/>
      <c r="B14" s="34" t="s">
        <v>7</v>
      </c>
      <c r="C14" s="35" t="s">
        <v>43</v>
      </c>
      <c r="D14" s="7"/>
      <c r="E14" s="8" t="s">
        <v>28</v>
      </c>
      <c r="F14" s="7"/>
      <c r="G14" s="8" t="s">
        <v>28</v>
      </c>
      <c r="H14" s="7"/>
      <c r="I14" s="8" t="s">
        <v>28</v>
      </c>
      <c r="J14" s="7"/>
      <c r="K14" s="8" t="s">
        <v>28</v>
      </c>
      <c r="L14" s="7"/>
      <c r="M14" s="8" t="s">
        <v>28</v>
      </c>
      <c r="N14" s="233"/>
    </row>
    <row r="15" spans="1:15">
      <c r="A15" s="234"/>
      <c r="B15" s="30" t="s">
        <v>2</v>
      </c>
      <c r="C15" s="31" t="s">
        <v>31</v>
      </c>
      <c r="D15" s="4"/>
      <c r="E15" s="24" t="s">
        <v>24</v>
      </c>
      <c r="F15" s="4"/>
      <c r="G15" s="24" t="s">
        <v>32</v>
      </c>
      <c r="H15" s="4"/>
      <c r="I15" s="24" t="s">
        <v>32</v>
      </c>
      <c r="J15" s="4"/>
      <c r="K15" s="24" t="s">
        <v>32</v>
      </c>
      <c r="L15" s="4"/>
      <c r="M15" s="24" t="s">
        <v>32</v>
      </c>
      <c r="N15" s="231"/>
    </row>
    <row r="16" spans="1:15">
      <c r="A16" s="226"/>
      <c r="B16" s="32" t="s">
        <v>3</v>
      </c>
      <c r="C16" s="33" t="s">
        <v>33</v>
      </c>
      <c r="D16" s="5"/>
      <c r="E16" s="6" t="s">
        <v>25</v>
      </c>
      <c r="F16" s="5"/>
      <c r="G16" s="6" t="s">
        <v>34</v>
      </c>
      <c r="H16" s="5"/>
      <c r="I16" s="6" t="s">
        <v>34</v>
      </c>
      <c r="J16" s="5"/>
      <c r="K16" s="6" t="s">
        <v>34</v>
      </c>
      <c r="L16" s="5"/>
      <c r="M16" s="6" t="s">
        <v>34</v>
      </c>
      <c r="N16" s="232"/>
    </row>
    <row r="17" spans="1:14">
      <c r="A17" s="226"/>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32"/>
    </row>
    <row r="18" spans="1:14">
      <c r="A18" s="226"/>
      <c r="B18" s="32" t="s">
        <v>5</v>
      </c>
      <c r="C18" s="33" t="s">
        <v>0</v>
      </c>
      <c r="D18" s="5" t="e">
        <f>D19/D17</f>
        <v>#DIV/0!</v>
      </c>
      <c r="E18" s="6" t="s">
        <v>27</v>
      </c>
      <c r="F18" s="5" t="e">
        <f>F19/F17</f>
        <v>#DIV/0!</v>
      </c>
      <c r="G18" s="6" t="s">
        <v>6</v>
      </c>
      <c r="H18" s="5"/>
      <c r="I18" s="6" t="s">
        <v>6</v>
      </c>
      <c r="J18" s="5"/>
      <c r="K18" s="6" t="s">
        <v>6</v>
      </c>
      <c r="L18" s="5"/>
      <c r="M18" s="6" t="s">
        <v>6</v>
      </c>
      <c r="N18" s="232"/>
    </row>
    <row r="19" spans="1:14">
      <c r="A19" s="227"/>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33"/>
    </row>
    <row r="20" spans="1:14">
      <c r="A20" s="225"/>
      <c r="B20" s="30" t="s">
        <v>2</v>
      </c>
      <c r="C20" s="31" t="s">
        <v>31</v>
      </c>
      <c r="D20" s="4"/>
      <c r="E20" s="24" t="s">
        <v>32</v>
      </c>
      <c r="F20" s="4"/>
      <c r="G20" s="24" t="s">
        <v>32</v>
      </c>
      <c r="H20" s="4"/>
      <c r="I20" s="24" t="s">
        <v>32</v>
      </c>
      <c r="J20" s="4"/>
      <c r="K20" s="24" t="s">
        <v>32</v>
      </c>
      <c r="L20" s="4"/>
      <c r="M20" s="24" t="s">
        <v>32</v>
      </c>
      <c r="N20" s="231"/>
    </row>
    <row r="21" spans="1:14">
      <c r="A21" s="226"/>
      <c r="B21" s="32" t="s">
        <v>3</v>
      </c>
      <c r="C21" s="33" t="s">
        <v>33</v>
      </c>
      <c r="D21" s="5"/>
      <c r="E21" s="6" t="s">
        <v>34</v>
      </c>
      <c r="F21" s="5"/>
      <c r="G21" s="6" t="s">
        <v>34</v>
      </c>
      <c r="H21" s="5"/>
      <c r="I21" s="6" t="s">
        <v>34</v>
      </c>
      <c r="J21" s="5"/>
      <c r="K21" s="6" t="s">
        <v>34</v>
      </c>
      <c r="L21" s="5"/>
      <c r="M21" s="6" t="s">
        <v>34</v>
      </c>
      <c r="N21" s="232"/>
    </row>
    <row r="22" spans="1:14">
      <c r="A22" s="226"/>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32"/>
    </row>
    <row r="23" spans="1:14">
      <c r="A23" s="226"/>
      <c r="B23" s="32" t="s">
        <v>5</v>
      </c>
      <c r="C23" s="33" t="s">
        <v>37</v>
      </c>
      <c r="D23" s="5"/>
      <c r="E23" s="6" t="s">
        <v>6</v>
      </c>
      <c r="F23" s="5" t="e">
        <f>F24/F22</f>
        <v>#DIV/0!</v>
      </c>
      <c r="G23" s="6" t="s">
        <v>6</v>
      </c>
      <c r="H23" s="5"/>
      <c r="I23" s="6" t="s">
        <v>6</v>
      </c>
      <c r="J23" s="5"/>
      <c r="K23" s="6" t="s">
        <v>6</v>
      </c>
      <c r="L23" s="5"/>
      <c r="M23" s="6" t="s">
        <v>6</v>
      </c>
      <c r="N23" s="232"/>
    </row>
    <row r="24" spans="1:14">
      <c r="A24" s="227"/>
      <c r="B24" s="34" t="s">
        <v>7</v>
      </c>
      <c r="C24" s="35" t="s">
        <v>38</v>
      </c>
      <c r="D24" s="7">
        <f>+D22*D23</f>
        <v>0</v>
      </c>
      <c r="E24" s="8" t="s">
        <v>8</v>
      </c>
      <c r="F24" s="7"/>
      <c r="G24" s="8" t="s">
        <v>8</v>
      </c>
      <c r="H24" s="7">
        <f t="shared" ref="H24" si="3">+H22*H23</f>
        <v>0</v>
      </c>
      <c r="I24" s="8" t="s">
        <v>8</v>
      </c>
      <c r="J24" s="7">
        <f t="shared" ref="J24" si="4">+J22*J23</f>
        <v>0</v>
      </c>
      <c r="K24" s="8" t="s">
        <v>8</v>
      </c>
      <c r="L24" s="7">
        <f t="shared" ref="L24" si="5">+L22*L23</f>
        <v>0</v>
      </c>
      <c r="M24" s="8" t="s">
        <v>8</v>
      </c>
      <c r="N24" s="233"/>
    </row>
    <row r="25" spans="1:14">
      <c r="A25" s="235" t="s">
        <v>44</v>
      </c>
      <c r="B25" s="236"/>
      <c r="C25" s="36" t="s">
        <v>45</v>
      </c>
      <c r="D25" s="37">
        <f>D9+D14+D19+D24</f>
        <v>0</v>
      </c>
      <c r="E25" s="38" t="s">
        <v>8</v>
      </c>
      <c r="F25" s="37">
        <f t="shared" ref="F25" si="6">F9+F14+F19+F24</f>
        <v>0</v>
      </c>
      <c r="G25" s="38" t="s">
        <v>8</v>
      </c>
      <c r="H25" s="37">
        <f>H9+H14+H19+H24</f>
        <v>0</v>
      </c>
      <c r="I25" s="38" t="s">
        <v>8</v>
      </c>
      <c r="J25" s="183">
        <f>J9+J14+J19+J24</f>
        <v>0</v>
      </c>
      <c r="K25" s="38" t="s">
        <v>8</v>
      </c>
      <c r="L25" s="37">
        <f>L9+L14+L19+L24</f>
        <v>0</v>
      </c>
      <c r="M25" s="38" t="s">
        <v>8</v>
      </c>
      <c r="N25" s="231"/>
    </row>
    <row r="26" spans="1:14">
      <c r="A26" s="237" t="s">
        <v>46</v>
      </c>
      <c r="B26" s="238"/>
      <c r="C26" s="39"/>
      <c r="D26" s="17" t="s">
        <v>47</v>
      </c>
      <c r="E26" s="16" t="s">
        <v>48</v>
      </c>
      <c r="F26" s="17" t="s">
        <v>47</v>
      </c>
      <c r="G26" s="16" t="s">
        <v>48</v>
      </c>
      <c r="H26" s="127">
        <f>IF(H25=0,,+(H25-$F25)/$F25*100)</f>
        <v>0</v>
      </c>
      <c r="I26" s="40" t="s">
        <v>48</v>
      </c>
      <c r="J26" s="127">
        <f t="shared" ref="J26" si="7">IF(J25=0,,+(J25-$F25)/$F25*100)</f>
        <v>0</v>
      </c>
      <c r="K26" s="40" t="s">
        <v>48</v>
      </c>
      <c r="L26" s="127">
        <f t="shared" ref="L26" si="8">IF(L25=0,,+(L25-$F25)/$F25*100)</f>
        <v>0</v>
      </c>
      <c r="M26" s="40" t="s">
        <v>48</v>
      </c>
      <c r="N26" s="233"/>
    </row>
    <row r="27" spans="1:14">
      <c r="A27" s="235" t="s">
        <v>132</v>
      </c>
      <c r="B27" s="236"/>
      <c r="C27" s="36" t="s">
        <v>133</v>
      </c>
      <c r="D27" s="37"/>
      <c r="E27" s="38" t="s">
        <v>136</v>
      </c>
      <c r="F27" s="37">
        <f>'付加価値額計画（個人）'!G12</f>
        <v>0</v>
      </c>
      <c r="G27" s="38" t="s">
        <v>136</v>
      </c>
      <c r="H27" s="37">
        <f>F27</f>
        <v>0</v>
      </c>
      <c r="I27" s="38" t="s">
        <v>136</v>
      </c>
      <c r="J27" s="37">
        <f>F27</f>
        <v>0</v>
      </c>
      <c r="K27" s="38" t="s">
        <v>136</v>
      </c>
      <c r="L27" s="37">
        <f>F27</f>
        <v>0</v>
      </c>
      <c r="M27" s="38" t="s">
        <v>136</v>
      </c>
      <c r="N27" s="231"/>
    </row>
    <row r="28" spans="1:14">
      <c r="A28" s="237" t="s">
        <v>134</v>
      </c>
      <c r="B28" s="238"/>
      <c r="C28" s="39" t="s">
        <v>135</v>
      </c>
      <c r="D28" s="17"/>
      <c r="E28" s="16"/>
      <c r="F28" s="182">
        <f>F25-F27</f>
        <v>0</v>
      </c>
      <c r="G28" s="16" t="s">
        <v>136</v>
      </c>
      <c r="H28" s="37">
        <f>H25-H27</f>
        <v>0</v>
      </c>
      <c r="I28" s="40" t="s">
        <v>136</v>
      </c>
      <c r="J28" s="37">
        <f>J25-J27</f>
        <v>0</v>
      </c>
      <c r="K28" s="40" t="s">
        <v>136</v>
      </c>
      <c r="L28" s="37">
        <f>L25-L27</f>
        <v>0</v>
      </c>
      <c r="M28" s="40" t="s">
        <v>136</v>
      </c>
      <c r="N28" s="233"/>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23" t="s">
        <v>29</v>
      </c>
      <c r="C31" s="223"/>
      <c r="D31" s="224" t="str">
        <f>+D4</f>
        <v>実績(R6)</v>
      </c>
      <c r="E31" s="224"/>
      <c r="F31" s="224" t="str">
        <f>+F4</f>
        <v>現状(R7)</v>
      </c>
      <c r="G31" s="224"/>
      <c r="H31" s="224" t="str">
        <f>+H4</f>
        <v>8年度</v>
      </c>
      <c r="I31" s="224"/>
      <c r="J31" s="224" t="str">
        <f>+J4</f>
        <v>9年度</v>
      </c>
      <c r="K31" s="224"/>
      <c r="L31" s="224" t="str">
        <f>+L4</f>
        <v>10年度</v>
      </c>
      <c r="M31" s="224"/>
      <c r="N31" s="29" t="str">
        <f>+N4</f>
        <v>根拠</v>
      </c>
    </row>
    <row r="32" spans="1:14" hidden="1">
      <c r="A32" s="239"/>
      <c r="B32" s="32" t="s">
        <v>10</v>
      </c>
      <c r="C32" s="31" t="s">
        <v>31</v>
      </c>
      <c r="D32" s="5"/>
      <c r="E32" s="11" t="s">
        <v>36</v>
      </c>
      <c r="F32" s="5"/>
      <c r="G32" s="11" t="s">
        <v>36</v>
      </c>
      <c r="H32" s="5"/>
      <c r="I32" s="11" t="s">
        <v>36</v>
      </c>
      <c r="J32" s="5"/>
      <c r="K32" s="11" t="s">
        <v>36</v>
      </c>
      <c r="L32" s="5"/>
      <c r="M32" s="11" t="s">
        <v>36</v>
      </c>
      <c r="N32" s="231"/>
    </row>
    <row r="33" spans="1:14" hidden="1">
      <c r="A33" s="226"/>
      <c r="B33" s="32" t="s">
        <v>5</v>
      </c>
      <c r="C33" s="33" t="s">
        <v>33</v>
      </c>
      <c r="D33" s="5"/>
      <c r="E33" s="11" t="s">
        <v>6</v>
      </c>
      <c r="F33" s="5"/>
      <c r="G33" s="11" t="s">
        <v>6</v>
      </c>
      <c r="H33" s="5"/>
      <c r="I33" s="11" t="s">
        <v>6</v>
      </c>
      <c r="J33" s="5"/>
      <c r="K33" s="11" t="s">
        <v>6</v>
      </c>
      <c r="L33" s="5"/>
      <c r="M33" s="11" t="s">
        <v>6</v>
      </c>
      <c r="N33" s="232"/>
    </row>
    <row r="34" spans="1:14" hidden="1">
      <c r="A34" s="227"/>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33"/>
    </row>
    <row r="35" spans="1:14" hidden="1">
      <c r="A35" s="226"/>
      <c r="B35" s="32" t="s">
        <v>10</v>
      </c>
      <c r="C35" s="33" t="s">
        <v>39</v>
      </c>
      <c r="D35" s="5"/>
      <c r="E35" s="11" t="s">
        <v>36</v>
      </c>
      <c r="F35" s="5"/>
      <c r="G35" s="11" t="s">
        <v>51</v>
      </c>
      <c r="H35" s="5"/>
      <c r="I35" s="11" t="s">
        <v>51</v>
      </c>
      <c r="J35" s="5"/>
      <c r="K35" s="11" t="s">
        <v>51</v>
      </c>
      <c r="L35" s="5"/>
      <c r="M35" s="11" t="s">
        <v>51</v>
      </c>
      <c r="N35" s="231"/>
    </row>
    <row r="36" spans="1:14" hidden="1">
      <c r="A36" s="226"/>
      <c r="B36" s="32" t="s">
        <v>5</v>
      </c>
      <c r="C36" s="33" t="s">
        <v>40</v>
      </c>
      <c r="D36" s="5"/>
      <c r="E36" s="11" t="s">
        <v>6</v>
      </c>
      <c r="F36" s="5"/>
      <c r="G36" s="11" t="s">
        <v>6</v>
      </c>
      <c r="H36" s="5"/>
      <c r="I36" s="11" t="s">
        <v>6</v>
      </c>
      <c r="J36" s="5"/>
      <c r="K36" s="11" t="s">
        <v>6</v>
      </c>
      <c r="L36" s="5"/>
      <c r="M36" s="11" t="s">
        <v>6</v>
      </c>
      <c r="N36" s="232"/>
    </row>
    <row r="37" spans="1:14" hidden="1">
      <c r="A37" s="227"/>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33"/>
    </row>
    <row r="38" spans="1:14" hidden="1">
      <c r="A38" s="226"/>
      <c r="B38" s="32" t="s">
        <v>10</v>
      </c>
      <c r="C38" s="33" t="s">
        <v>39</v>
      </c>
      <c r="D38" s="5"/>
      <c r="E38" s="11" t="s">
        <v>36</v>
      </c>
      <c r="F38" s="5"/>
      <c r="G38" s="11" t="s">
        <v>51</v>
      </c>
      <c r="H38" s="5"/>
      <c r="I38" s="11" t="s">
        <v>51</v>
      </c>
      <c r="J38" s="5"/>
      <c r="K38" s="11" t="s">
        <v>51</v>
      </c>
      <c r="L38" s="5"/>
      <c r="M38" s="11" t="s">
        <v>51</v>
      </c>
      <c r="N38" s="231"/>
    </row>
    <row r="39" spans="1:14" hidden="1">
      <c r="A39" s="226"/>
      <c r="B39" s="32" t="s">
        <v>5</v>
      </c>
      <c r="C39" s="33" t="s">
        <v>40</v>
      </c>
      <c r="D39" s="5"/>
      <c r="E39" s="11" t="s">
        <v>6</v>
      </c>
      <c r="F39" s="5"/>
      <c r="G39" s="11" t="s">
        <v>6</v>
      </c>
      <c r="H39" s="5"/>
      <c r="I39" s="11" t="s">
        <v>6</v>
      </c>
      <c r="J39" s="5"/>
      <c r="K39" s="11" t="s">
        <v>6</v>
      </c>
      <c r="L39" s="5"/>
      <c r="M39" s="11" t="s">
        <v>6</v>
      </c>
      <c r="N39" s="232"/>
    </row>
    <row r="40" spans="1:14" hidden="1">
      <c r="A40" s="227"/>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33"/>
    </row>
    <row r="41" spans="1:14" hidden="1">
      <c r="A41" s="235" t="s">
        <v>44</v>
      </c>
      <c r="B41" s="236"/>
      <c r="C41" s="36" t="s">
        <v>53</v>
      </c>
      <c r="D41" s="37">
        <f>+D34+D37+D40</f>
        <v>0</v>
      </c>
      <c r="E41" s="41" t="s">
        <v>8</v>
      </c>
      <c r="F41" s="37">
        <f>+F34+F37+F40</f>
        <v>0</v>
      </c>
      <c r="G41" s="41" t="s">
        <v>8</v>
      </c>
      <c r="H41" s="37">
        <f>+H34+H37+H40</f>
        <v>0</v>
      </c>
      <c r="I41" s="41" t="s">
        <v>8</v>
      </c>
      <c r="J41" s="37">
        <f>+J34+J37+J40</f>
        <v>0</v>
      </c>
      <c r="K41" s="41" t="s">
        <v>8</v>
      </c>
      <c r="L41" s="37">
        <f>+L34+L37+L40</f>
        <v>0</v>
      </c>
      <c r="M41" s="41" t="s">
        <v>8</v>
      </c>
      <c r="N41" s="231"/>
    </row>
    <row r="42" spans="1:14" hidden="1">
      <c r="A42" s="237" t="s">
        <v>46</v>
      </c>
      <c r="B42" s="238"/>
      <c r="C42" s="39"/>
      <c r="D42" s="17" t="s">
        <v>47</v>
      </c>
      <c r="E42" s="16" t="s">
        <v>48</v>
      </c>
      <c r="F42" s="17" t="s">
        <v>54</v>
      </c>
      <c r="G42" s="16" t="s">
        <v>55</v>
      </c>
      <c r="H42" s="127">
        <f>IF(H41=0,,+(H41-$F41)/$F41*100)</f>
        <v>0</v>
      </c>
      <c r="I42" s="40" t="s">
        <v>55</v>
      </c>
      <c r="J42" s="127">
        <f t="shared" ref="J42" si="18">IF(J41=0,,+(J41-$F41)/$F41*100)</f>
        <v>0</v>
      </c>
      <c r="K42" s="40" t="s">
        <v>55</v>
      </c>
      <c r="L42" s="127">
        <f t="shared" ref="L42" si="19">IF(L41=0,,+(L41-$F41)/$F41*100)</f>
        <v>0</v>
      </c>
      <c r="M42" s="40" t="s">
        <v>55</v>
      </c>
      <c r="N42" s="233"/>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24" t="str">
        <f>+D31</f>
        <v>実績(R6)</v>
      </c>
      <c r="E45" s="224"/>
      <c r="F45" s="224" t="str">
        <f>+F31</f>
        <v>現状(R7)</v>
      </c>
      <c r="G45" s="224"/>
      <c r="H45" s="224" t="str">
        <f t="shared" ref="H45" si="20">+H31</f>
        <v>8年度</v>
      </c>
      <c r="I45" s="224"/>
      <c r="J45" s="224" t="str">
        <f t="shared" ref="J45" si="21">+J31</f>
        <v>9年度</v>
      </c>
      <c r="K45" s="224"/>
      <c r="L45" s="224" t="str">
        <f t="shared" ref="L45" si="22">+L31</f>
        <v>10年度</v>
      </c>
      <c r="M45" s="224"/>
      <c r="N45" s="29" t="str">
        <f>+N31</f>
        <v>根拠</v>
      </c>
    </row>
    <row r="46" spans="1:14" hidden="1">
      <c r="A46" s="235" t="s">
        <v>44</v>
      </c>
      <c r="B46" s="236"/>
      <c r="C46" s="36" t="s">
        <v>57</v>
      </c>
      <c r="D46" s="44">
        <f>D25+D41</f>
        <v>0</v>
      </c>
      <c r="E46" s="178" t="s">
        <v>8</v>
      </c>
      <c r="F46" s="44">
        <f>F25+F41</f>
        <v>0</v>
      </c>
      <c r="G46" s="45" t="s">
        <v>8</v>
      </c>
      <c r="H46" s="44">
        <f>H25+H41</f>
        <v>0</v>
      </c>
      <c r="I46" s="46" t="s">
        <v>8</v>
      </c>
      <c r="J46" s="47">
        <f>J25+J41</f>
        <v>0</v>
      </c>
      <c r="K46" s="45" t="s">
        <v>8</v>
      </c>
      <c r="L46" s="44">
        <f>L25+L41</f>
        <v>0</v>
      </c>
      <c r="M46" s="46" t="s">
        <v>8</v>
      </c>
      <c r="N46" s="231"/>
    </row>
    <row r="47" spans="1:14" hidden="1">
      <c r="A47" s="237" t="s">
        <v>58</v>
      </c>
      <c r="B47" s="238"/>
      <c r="C47" s="39"/>
      <c r="D47" s="17" t="s">
        <v>1</v>
      </c>
      <c r="E47" s="16" t="s">
        <v>59</v>
      </c>
      <c r="F47" s="17" t="s">
        <v>1</v>
      </c>
      <c r="G47" s="16" t="s">
        <v>59</v>
      </c>
      <c r="H47" s="127">
        <f>IF(H46=0,,+(H46-$F46)/$F46*100)</f>
        <v>0</v>
      </c>
      <c r="I47" s="40" t="s">
        <v>59</v>
      </c>
      <c r="J47" s="127">
        <f t="shared" ref="J47" si="23">IF(J46=0,,+(J46-$F46)/$F46*100)</f>
        <v>0</v>
      </c>
      <c r="K47" s="16" t="s">
        <v>59</v>
      </c>
      <c r="L47" s="127">
        <f t="shared" ref="L47" si="24">IF(L46=0,,+(L46-$F46)/$F46*100)</f>
        <v>0</v>
      </c>
      <c r="M47" s="40" t="s">
        <v>59</v>
      </c>
      <c r="N47" s="233"/>
    </row>
    <row r="48" spans="1:14">
      <c r="A48" s="48"/>
    </row>
    <row r="49" spans="1:13">
      <c r="A49" s="216" t="s">
        <v>138</v>
      </c>
      <c r="B49" s="217"/>
      <c r="C49" s="218"/>
      <c r="D49" s="179">
        <f>D5+D10+D15+D20</f>
        <v>0</v>
      </c>
      <c r="E49" s="180" t="s">
        <v>32</v>
      </c>
      <c r="F49" s="179">
        <f t="shared" ref="F49" si="25">F5+F10+F15+F20</f>
        <v>0</v>
      </c>
      <c r="G49" s="180" t="s">
        <v>32</v>
      </c>
      <c r="H49" s="179">
        <f>H5+H10+H15+H20</f>
        <v>0</v>
      </c>
      <c r="I49" s="180" t="s">
        <v>32</v>
      </c>
      <c r="J49" s="179">
        <f t="shared" ref="J49" si="26">J5+J10+J15+J20</f>
        <v>0</v>
      </c>
      <c r="K49" s="180" t="s">
        <v>32</v>
      </c>
      <c r="L49" s="179">
        <f t="shared" ref="L49" si="27">L5+L10+L15+L20</f>
        <v>0</v>
      </c>
      <c r="M49" s="180" t="s">
        <v>32</v>
      </c>
    </row>
    <row r="50" spans="1:13">
      <c r="A50" s="219" t="s">
        <v>137</v>
      </c>
      <c r="B50" s="220"/>
      <c r="C50" s="221"/>
      <c r="D50" s="179">
        <f>D49-($F49-$F50)</f>
        <v>0</v>
      </c>
      <c r="E50" s="180" t="s">
        <v>24</v>
      </c>
      <c r="F50" s="179"/>
      <c r="G50" s="180" t="s">
        <v>24</v>
      </c>
      <c r="H50" s="179"/>
      <c r="I50" s="180" t="s">
        <v>24</v>
      </c>
      <c r="J50" s="179"/>
      <c r="K50" s="180" t="s">
        <v>24</v>
      </c>
      <c r="L50" s="179"/>
      <c r="M50" s="180" t="s">
        <v>24</v>
      </c>
    </row>
    <row r="51" spans="1:13">
      <c r="A51" s="216" t="s">
        <v>139</v>
      </c>
      <c r="B51" s="217"/>
      <c r="C51" s="218"/>
      <c r="D51" s="179">
        <f>D49-D50</f>
        <v>0</v>
      </c>
      <c r="E51" s="180" t="s">
        <v>32</v>
      </c>
      <c r="F51" s="179">
        <f>F49-F50</f>
        <v>0</v>
      </c>
      <c r="G51" s="180" t="s">
        <v>32</v>
      </c>
      <c r="H51" s="179">
        <f>H49-H50</f>
        <v>0</v>
      </c>
      <c r="I51" s="180" t="s">
        <v>32</v>
      </c>
      <c r="J51" s="179">
        <f>J49-J50</f>
        <v>0</v>
      </c>
      <c r="K51" s="180" t="s">
        <v>32</v>
      </c>
      <c r="L51" s="179">
        <f>L49-L50</f>
        <v>0</v>
      </c>
      <c r="M51" s="180" t="s">
        <v>32</v>
      </c>
    </row>
    <row r="52" spans="1:13">
      <c r="A52" s="219" t="s">
        <v>145</v>
      </c>
      <c r="B52" s="220"/>
      <c r="C52" s="221"/>
      <c r="D52" s="179"/>
      <c r="E52" s="180" t="s">
        <v>24</v>
      </c>
      <c r="F52" s="179">
        <f>F51</f>
        <v>0</v>
      </c>
      <c r="G52" s="180" t="s">
        <v>24</v>
      </c>
      <c r="H52" s="179">
        <f>H51</f>
        <v>0</v>
      </c>
      <c r="I52" s="180" t="s">
        <v>24</v>
      </c>
      <c r="J52" s="179">
        <f>J51</f>
        <v>0</v>
      </c>
      <c r="K52" s="180" t="s">
        <v>24</v>
      </c>
      <c r="L52" s="179">
        <f>L51</f>
        <v>0</v>
      </c>
      <c r="M52" s="180" t="s">
        <v>24</v>
      </c>
    </row>
  </sheetData>
  <mergeCells count="48">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 ref="A27:B27"/>
    <mergeCell ref="N27:N28"/>
    <mergeCell ref="A28:B28"/>
    <mergeCell ref="A32:A34"/>
    <mergeCell ref="N32:N34"/>
    <mergeCell ref="B31:C31"/>
    <mergeCell ref="F31:G31"/>
    <mergeCell ref="H31:I31"/>
    <mergeCell ref="J31:K31"/>
    <mergeCell ref="L31:M31"/>
    <mergeCell ref="D31:E31"/>
    <mergeCell ref="N20:N24"/>
    <mergeCell ref="A15:A19"/>
    <mergeCell ref="N15:N19"/>
    <mergeCell ref="A25:B25"/>
    <mergeCell ref="N25:N26"/>
    <mergeCell ref="A26:B26"/>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view="pageBreakPreview" zoomScaleNormal="100" zoomScaleSheetLayoutView="100" workbookViewId="0">
      <selection activeCell="J10" sqref="J10"/>
    </sheetView>
  </sheetViews>
  <sheetFormatPr defaultRowHeight="13.5"/>
  <cols>
    <col min="1" max="3" width="2.625" customWidth="1"/>
    <col min="4" max="5" width="10.625" customWidth="1"/>
    <col min="6" max="6" width="3.625" customWidth="1"/>
    <col min="7" max="8" width="10.625" customWidth="1"/>
    <col min="9" max="9" width="10" customWidth="1"/>
    <col min="10" max="11" width="10.625" customWidth="1"/>
    <col min="12" max="12" width="8.625" customWidth="1"/>
    <col min="13" max="13" width="30.625" customWidth="1"/>
    <col min="14" max="14" width="5.625" customWidth="1"/>
  </cols>
  <sheetData>
    <row r="1" spans="1:17" ht="18" customHeight="1">
      <c r="A1" s="18" t="s">
        <v>92</v>
      </c>
      <c r="B1" s="19"/>
      <c r="C1" s="19"/>
      <c r="D1" s="19"/>
      <c r="E1" s="19"/>
      <c r="F1" s="20"/>
      <c r="P1" s="21"/>
    </row>
    <row r="2" spans="1:17" ht="10.15" customHeight="1" thickBot="1">
      <c r="F2" s="128"/>
    </row>
    <row r="3" spans="1:17">
      <c r="A3" s="51"/>
      <c r="B3" s="52"/>
      <c r="C3" s="52"/>
      <c r="D3" s="52"/>
      <c r="E3" s="52"/>
      <c r="F3" s="53"/>
      <c r="G3" s="54" t="s">
        <v>150</v>
      </c>
      <c r="H3" s="54" t="s">
        <v>12</v>
      </c>
      <c r="I3" s="54" t="s">
        <v>13</v>
      </c>
      <c r="J3" s="54" t="s">
        <v>14</v>
      </c>
      <c r="K3" s="54" t="s">
        <v>64</v>
      </c>
      <c r="L3" s="54" t="s">
        <v>65</v>
      </c>
      <c r="M3" s="197" t="s">
        <v>66</v>
      </c>
    </row>
    <row r="4" spans="1:17">
      <c r="A4" s="55"/>
      <c r="B4" s="56"/>
      <c r="C4" s="56"/>
      <c r="D4" s="56"/>
      <c r="E4" s="56"/>
      <c r="F4" s="57"/>
      <c r="G4" s="58">
        <v>6</v>
      </c>
      <c r="H4" s="58">
        <v>7</v>
      </c>
      <c r="I4" s="59">
        <v>8</v>
      </c>
      <c r="J4" s="59">
        <v>9</v>
      </c>
      <c r="K4" s="59">
        <v>10</v>
      </c>
      <c r="L4" s="60" t="s">
        <v>74</v>
      </c>
      <c r="M4" s="198"/>
    </row>
    <row r="5" spans="1:17">
      <c r="A5" s="55"/>
      <c r="B5" s="56"/>
      <c r="C5" s="56"/>
      <c r="D5" s="56"/>
      <c r="E5" s="56"/>
      <c r="F5" s="57"/>
      <c r="G5" s="60"/>
      <c r="H5" s="60" t="s">
        <v>75</v>
      </c>
      <c r="I5" s="60" t="s">
        <v>76</v>
      </c>
      <c r="J5" s="60" t="s">
        <v>77</v>
      </c>
      <c r="K5" s="60" t="s">
        <v>78</v>
      </c>
      <c r="L5" s="61" t="s">
        <v>79</v>
      </c>
      <c r="M5" s="198"/>
    </row>
    <row r="6" spans="1:17" ht="28.15" customHeight="1">
      <c r="A6" s="151" t="s">
        <v>87</v>
      </c>
      <c r="B6" s="137"/>
      <c r="C6" s="132"/>
      <c r="D6" s="76"/>
      <c r="E6" s="133"/>
      <c r="F6" s="148" t="s">
        <v>99</v>
      </c>
      <c r="G6" s="78">
        <f t="shared" ref="G6" si="0">SUM(G7:G13)</f>
        <v>0</v>
      </c>
      <c r="H6" s="78">
        <f t="shared" ref="H6:K6" si="1">SUM(H7:H13)</f>
        <v>0</v>
      </c>
      <c r="I6" s="78">
        <f t="shared" si="1"/>
        <v>0</v>
      </c>
      <c r="J6" s="78">
        <f t="shared" si="1"/>
        <v>0</v>
      </c>
      <c r="K6" s="78">
        <f t="shared" si="1"/>
        <v>0</v>
      </c>
      <c r="L6" s="121"/>
      <c r="M6" s="134"/>
      <c r="N6" t="s">
        <v>125</v>
      </c>
      <c r="Q6" s="22"/>
    </row>
    <row r="7" spans="1:17" ht="28.15" customHeight="1">
      <c r="A7" s="149"/>
      <c r="B7" s="135" t="s">
        <v>93</v>
      </c>
      <c r="C7" s="76"/>
      <c r="D7" s="76"/>
      <c r="E7" s="76"/>
      <c r="F7" s="77" t="s">
        <v>96</v>
      </c>
      <c r="G7" s="78"/>
      <c r="H7" s="78"/>
      <c r="I7" s="78"/>
      <c r="J7" s="78"/>
      <c r="K7" s="78"/>
      <c r="L7" s="121"/>
      <c r="M7" s="134"/>
      <c r="N7" s="1"/>
      <c r="Q7" s="22"/>
    </row>
    <row r="8" spans="1:17" ht="28.15" customHeight="1">
      <c r="A8" s="149"/>
      <c r="B8" s="135" t="s">
        <v>94</v>
      </c>
      <c r="C8" s="137"/>
      <c r="D8" s="137"/>
      <c r="E8" s="137"/>
      <c r="F8" s="57" t="s">
        <v>33</v>
      </c>
      <c r="G8" s="138"/>
      <c r="H8" s="138"/>
      <c r="I8" s="138"/>
      <c r="J8" s="138"/>
      <c r="K8" s="138"/>
      <c r="L8" s="139"/>
      <c r="M8" s="131"/>
      <c r="N8" s="1"/>
      <c r="Q8" s="22"/>
    </row>
    <row r="9" spans="1:17" ht="28.15" customHeight="1">
      <c r="A9" s="149"/>
      <c r="B9" s="240" t="s">
        <v>128</v>
      </c>
      <c r="C9" s="241"/>
      <c r="D9" s="241"/>
      <c r="E9" s="241"/>
      <c r="F9" s="77" t="s">
        <v>97</v>
      </c>
      <c r="G9" s="78"/>
      <c r="H9" s="78"/>
      <c r="I9" s="78"/>
      <c r="J9" s="78"/>
      <c r="K9" s="78"/>
      <c r="L9" s="121"/>
      <c r="M9" s="79"/>
      <c r="Q9" s="22"/>
    </row>
    <row r="10" spans="1:17" ht="28.15" customHeight="1">
      <c r="A10" s="149"/>
      <c r="B10" s="135" t="s">
        <v>142</v>
      </c>
      <c r="C10" s="150"/>
      <c r="D10" s="142"/>
      <c r="E10" s="142"/>
      <c r="F10" s="77" t="s">
        <v>0</v>
      </c>
      <c r="G10" s="78"/>
      <c r="H10" s="78"/>
      <c r="I10" s="78"/>
      <c r="J10" s="78"/>
      <c r="K10" s="78"/>
      <c r="L10" s="121"/>
      <c r="M10" s="79"/>
      <c r="Q10" s="22"/>
    </row>
    <row r="11" spans="1:17" ht="28.15" customHeight="1">
      <c r="A11" s="149"/>
      <c r="B11" s="135" t="s">
        <v>129</v>
      </c>
      <c r="C11" s="76"/>
      <c r="D11" s="76"/>
      <c r="E11" s="142"/>
      <c r="F11" s="77" t="s">
        <v>98</v>
      </c>
      <c r="G11" s="78"/>
      <c r="H11" s="78"/>
      <c r="I11" s="78"/>
      <c r="J11" s="78"/>
      <c r="K11" s="78"/>
      <c r="L11" s="121"/>
      <c r="M11" s="129"/>
      <c r="Q11" s="22"/>
    </row>
    <row r="12" spans="1:17" ht="28.15" customHeight="1">
      <c r="A12" s="149"/>
      <c r="B12" s="135"/>
      <c r="C12" s="76" t="s">
        <v>122</v>
      </c>
      <c r="D12" s="76"/>
      <c r="E12" s="170"/>
      <c r="F12" s="77" t="s">
        <v>123</v>
      </c>
      <c r="G12" s="184"/>
      <c r="H12" s="184"/>
      <c r="I12" s="184"/>
      <c r="J12" s="184"/>
      <c r="K12" s="184"/>
      <c r="L12" s="185"/>
      <c r="M12" s="186"/>
      <c r="Q12" s="22"/>
    </row>
    <row r="13" spans="1:17" ht="28.15" customHeight="1">
      <c r="A13" s="149"/>
      <c r="B13" s="135"/>
      <c r="C13" s="76" t="s">
        <v>95</v>
      </c>
      <c r="D13" s="76"/>
      <c r="E13" s="76"/>
      <c r="F13" s="77" t="s">
        <v>124</v>
      </c>
      <c r="G13" s="184"/>
      <c r="H13" s="184"/>
      <c r="I13" s="184"/>
      <c r="J13" s="184"/>
      <c r="K13" s="184"/>
      <c r="L13" s="185"/>
      <c r="M13" s="186"/>
      <c r="Q13" s="22"/>
    </row>
    <row r="14" spans="1:17" ht="28.15" customHeight="1" thickBot="1">
      <c r="A14" s="157" t="s">
        <v>100</v>
      </c>
      <c r="B14" s="140"/>
      <c r="C14" s="152"/>
      <c r="D14" s="140"/>
      <c r="E14" s="154"/>
      <c r="F14" s="155" t="s">
        <v>101</v>
      </c>
      <c r="G14" s="141">
        <f t="shared" ref="G14" si="2">SUM(G7:G13)</f>
        <v>0</v>
      </c>
      <c r="H14" s="141">
        <f t="shared" ref="H14:K14" si="3">SUM(H7:H13)</f>
        <v>0</v>
      </c>
      <c r="I14" s="141">
        <f t="shared" si="3"/>
        <v>0</v>
      </c>
      <c r="J14" s="141">
        <f t="shared" si="3"/>
        <v>0</v>
      </c>
      <c r="K14" s="141">
        <f t="shared" si="3"/>
        <v>0</v>
      </c>
      <c r="L14" s="143"/>
      <c r="M14" s="156"/>
      <c r="Q14" s="22"/>
    </row>
    <row r="15" spans="1:17" ht="10.15" customHeight="1">
      <c r="A15" s="167"/>
      <c r="B15" s="159"/>
      <c r="C15" s="159"/>
      <c r="D15" s="159"/>
      <c r="E15" s="159"/>
      <c r="F15" s="159"/>
      <c r="G15" s="168"/>
      <c r="H15" s="168"/>
      <c r="I15" s="168"/>
      <c r="J15" s="168"/>
      <c r="K15" s="168"/>
      <c r="L15" s="168"/>
      <c r="M15" s="169"/>
    </row>
    <row r="16" spans="1:17" ht="10.15" hidden="1" customHeight="1" thickBot="1">
      <c r="A16" s="164"/>
      <c r="B16" s="165"/>
      <c r="C16" s="165"/>
      <c r="D16" s="165"/>
      <c r="E16" s="165"/>
      <c r="F16" s="165"/>
      <c r="G16" s="153"/>
      <c r="H16" s="153"/>
      <c r="I16" s="153"/>
      <c r="J16" s="153"/>
      <c r="K16" s="153"/>
      <c r="L16" s="153"/>
      <c r="M16" s="166"/>
    </row>
    <row r="17" spans="1:13" ht="30" hidden="1" customHeight="1" thickBot="1">
      <c r="A17" s="158" t="s">
        <v>81</v>
      </c>
      <c r="B17" s="159"/>
      <c r="C17" s="159"/>
      <c r="D17" s="159"/>
      <c r="E17" s="159" t="s">
        <v>82</v>
      </c>
      <c r="F17" s="160"/>
      <c r="G17" s="161" t="e">
        <f>+#REF!-#REF!</f>
        <v>#REF!</v>
      </c>
      <c r="H17" s="161" t="e">
        <f>+#REF!-#REF!</f>
        <v>#REF!</v>
      </c>
      <c r="I17" s="161" t="e">
        <f>+#REF!-#REF!</f>
        <v>#REF!</v>
      </c>
      <c r="J17" s="161" t="e">
        <f>+#REF!-#REF!</f>
        <v>#REF!</v>
      </c>
      <c r="K17" s="161" t="e">
        <f>+#REF!-#REF!</f>
        <v>#REF!</v>
      </c>
      <c r="L17" s="161" t="e">
        <f t="shared" ref="L17" si="4">IF(H17=0,"-",+(K17-H17)/H17*100)</f>
        <v>#REF!</v>
      </c>
      <c r="M17" s="162"/>
    </row>
    <row r="18" spans="1:13" ht="15" customHeight="1">
      <c r="A18" s="117" t="s">
        <v>141</v>
      </c>
      <c r="B18" s="163"/>
      <c r="C18" s="163"/>
      <c r="D18" s="163"/>
      <c r="E18" s="163"/>
      <c r="F18" s="163"/>
      <c r="G18" s="163"/>
      <c r="H18" s="163"/>
      <c r="I18" s="163"/>
      <c r="J18" s="163"/>
      <c r="K18" s="163"/>
      <c r="L18" s="163"/>
      <c r="M18" s="163"/>
    </row>
    <row r="19" spans="1:13" ht="15" customHeight="1">
      <c r="A19" s="117" t="s">
        <v>144</v>
      </c>
      <c r="B19" s="163"/>
      <c r="C19" s="163"/>
      <c r="D19" s="163"/>
      <c r="E19" s="163"/>
      <c r="F19" s="163"/>
      <c r="G19" s="163"/>
      <c r="H19" s="163"/>
      <c r="I19" s="163"/>
      <c r="J19" s="163"/>
      <c r="K19" s="163"/>
      <c r="L19" s="163"/>
      <c r="M19" s="163"/>
    </row>
    <row r="20" spans="1:13" ht="15" customHeight="1">
      <c r="A20" s="117" t="s">
        <v>102</v>
      </c>
      <c r="B20" s="163"/>
      <c r="C20" s="163"/>
      <c r="D20" s="163"/>
      <c r="E20" s="163"/>
      <c r="F20" s="163"/>
      <c r="G20" s="163"/>
      <c r="H20" s="163"/>
      <c r="I20" s="163"/>
      <c r="J20" s="163"/>
      <c r="K20" s="163"/>
      <c r="L20" s="163"/>
      <c r="M20" s="163"/>
    </row>
    <row r="21" spans="1:13" ht="15" customHeight="1">
      <c r="A21" s="117"/>
      <c r="B21" s="163"/>
      <c r="C21" s="163"/>
      <c r="D21" s="163"/>
      <c r="E21" s="163"/>
      <c r="F21" s="163"/>
      <c r="G21" s="163"/>
      <c r="H21" s="163"/>
      <c r="I21" s="163"/>
      <c r="J21" s="163"/>
      <c r="K21" s="163"/>
      <c r="L21" s="163"/>
      <c r="M21" s="163"/>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市村　國洋</cp:lastModifiedBy>
  <cp:lastPrinted>2021-07-06T08:56:05Z</cp:lastPrinted>
  <dcterms:created xsi:type="dcterms:W3CDTF">2007-04-09T04:49:51Z</dcterms:created>
  <dcterms:modified xsi:type="dcterms:W3CDTF">2025-12-05T04:10:18Z</dcterms:modified>
</cp:coreProperties>
</file>