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.kunihiro\Desktop\"/>
    </mc:Choice>
  </mc:AlternateContent>
  <xr:revisionPtr revIDLastSave="0" documentId="13_ncr:1_{3BB66A09-18DB-4782-BBF2-71779D686194}" xr6:coauthVersionLast="47" xr6:coauthVersionMax="47" xr10:uidLastSave="{00000000-0000-0000-0000-000000000000}"/>
  <bookViews>
    <workbookView xWindow="-120" yWindow="-120" windowWidth="29040" windowHeight="15990" tabRatio="632" xr2:uid="{00000000-000D-0000-FFFF-FFFF00000000}"/>
  </bookViews>
  <sheets>
    <sheet name="経営計画" sheetId="5" r:id="rId1"/>
    <sheet name="経営目標" sheetId="6" state="hidden" r:id="rId2"/>
  </sheets>
  <definedNames>
    <definedName name="_xlnm.Print_Area" localSheetId="0">経営計画!$A$1:$T$45</definedName>
    <definedName name="_xlnm.Print_Area" localSheetId="1">経営目標!$B$1:$H$38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5" l="1"/>
  <c r="T33" i="5"/>
  <c r="T34" i="5"/>
  <c r="T35" i="5"/>
  <c r="T36" i="5"/>
  <c r="T37" i="5"/>
  <c r="T38" i="5"/>
  <c r="T39" i="5"/>
  <c r="T31" i="5"/>
  <c r="T40" i="5" s="1"/>
  <c r="T10" i="5"/>
  <c r="R10" i="5" s="1"/>
  <c r="S10" i="5" s="1"/>
  <c r="S12" i="5" s="1"/>
  <c r="S13" i="5" s="1"/>
  <c r="K41" i="5"/>
  <c r="L41" i="5"/>
  <c r="M41" i="5"/>
  <c r="N41" i="5"/>
  <c r="O41" i="5"/>
  <c r="D26" i="5"/>
  <c r="E26" i="5"/>
  <c r="F26" i="5"/>
  <c r="G26" i="5"/>
  <c r="H26" i="5"/>
  <c r="D27" i="5"/>
  <c r="E27" i="5"/>
  <c r="F27" i="5"/>
  <c r="G27" i="5"/>
  <c r="H27" i="5"/>
  <c r="D28" i="5"/>
  <c r="E28" i="5"/>
  <c r="F28" i="5"/>
  <c r="G28" i="5"/>
  <c r="H28" i="5"/>
  <c r="D29" i="5"/>
  <c r="E29" i="5"/>
  <c r="F29" i="5"/>
  <c r="G29" i="5"/>
  <c r="H29" i="5"/>
  <c r="D30" i="5"/>
  <c r="E30" i="5"/>
  <c r="F30" i="5"/>
  <c r="G30" i="5"/>
  <c r="H30" i="5"/>
  <c r="D31" i="5"/>
  <c r="E31" i="5"/>
  <c r="F31" i="5"/>
  <c r="G31" i="5"/>
  <c r="H31" i="5"/>
  <c r="D32" i="5"/>
  <c r="E32" i="5"/>
  <c r="F32" i="5"/>
  <c r="G32" i="5"/>
  <c r="H32" i="5"/>
  <c r="D33" i="5"/>
  <c r="E33" i="5"/>
  <c r="F33" i="5"/>
  <c r="G33" i="5"/>
  <c r="H33" i="5"/>
  <c r="D34" i="5"/>
  <c r="E34" i="5"/>
  <c r="F34" i="5"/>
  <c r="G34" i="5"/>
  <c r="H34" i="5"/>
  <c r="D35" i="5"/>
  <c r="E35" i="5"/>
  <c r="F35" i="5"/>
  <c r="G35" i="5"/>
  <c r="H35" i="5"/>
  <c r="D36" i="5"/>
  <c r="E36" i="5"/>
  <c r="F36" i="5"/>
  <c r="G36" i="5"/>
  <c r="H36" i="5"/>
  <c r="D37" i="5"/>
  <c r="E37" i="5"/>
  <c r="F37" i="5"/>
  <c r="G37" i="5"/>
  <c r="H37" i="5"/>
  <c r="D38" i="5"/>
  <c r="E38" i="5"/>
  <c r="F38" i="5"/>
  <c r="G38" i="5"/>
  <c r="H38" i="5"/>
  <c r="D39" i="5"/>
  <c r="E39" i="5"/>
  <c r="F39" i="5"/>
  <c r="G39" i="5"/>
  <c r="H39" i="5"/>
  <c r="D40" i="5"/>
  <c r="E40" i="5"/>
  <c r="F40" i="5"/>
  <c r="G40" i="5"/>
  <c r="H40" i="5"/>
  <c r="E25" i="5"/>
  <c r="F25" i="5"/>
  <c r="G25" i="5"/>
  <c r="H25" i="5"/>
  <c r="D25" i="5"/>
  <c r="O24" i="5"/>
  <c r="N24" i="5"/>
  <c r="M24" i="5"/>
  <c r="L24" i="5"/>
  <c r="K24" i="5"/>
  <c r="E22" i="5"/>
  <c r="F22" i="5"/>
  <c r="G22" i="5"/>
  <c r="H22" i="5"/>
  <c r="D22" i="5"/>
  <c r="D20" i="5"/>
  <c r="D21" i="5" s="1"/>
  <c r="E11" i="5"/>
  <c r="F11" i="5"/>
  <c r="G11" i="5"/>
  <c r="H11" i="5"/>
  <c r="H12" i="5" s="1"/>
  <c r="E12" i="5"/>
  <c r="F12" i="5"/>
  <c r="G12" i="5"/>
  <c r="E14" i="5"/>
  <c r="F14" i="5"/>
  <c r="F15" i="5" s="1"/>
  <c r="G14" i="5"/>
  <c r="H14" i="5"/>
  <c r="E15" i="5"/>
  <c r="G15" i="5"/>
  <c r="H15" i="5"/>
  <c r="E17" i="5"/>
  <c r="F17" i="5"/>
  <c r="G17" i="5"/>
  <c r="H17" i="5"/>
  <c r="E18" i="5"/>
  <c r="F18" i="5"/>
  <c r="G18" i="5"/>
  <c r="H18" i="5"/>
  <c r="E20" i="5"/>
  <c r="F20" i="5"/>
  <c r="G20" i="5"/>
  <c r="H20" i="5"/>
  <c r="H21" i="5" s="1"/>
  <c r="E21" i="5"/>
  <c r="F21" i="5"/>
  <c r="G21" i="5"/>
  <c r="D14" i="5"/>
  <c r="D15" i="5" s="1"/>
  <c r="D17" i="5"/>
  <c r="D18" i="5" s="1"/>
  <c r="D11" i="5"/>
  <c r="D12" i="5" s="1"/>
  <c r="D8" i="5"/>
  <c r="D9" i="5" s="1"/>
  <c r="E8" i="5"/>
  <c r="E9" i="5" s="1"/>
  <c r="H8" i="5"/>
  <c r="H9" i="5" s="1"/>
  <c r="F8" i="5"/>
  <c r="G8" i="5"/>
  <c r="F9" i="5"/>
  <c r="G9" i="5"/>
  <c r="D18" i="6"/>
  <c r="D19" i="6" s="1"/>
  <c r="D20" i="6" s="1"/>
  <c r="D14" i="6"/>
  <c r="D17" i="6" s="1"/>
  <c r="D10" i="6"/>
  <c r="D11" i="6" s="1"/>
  <c r="D12" i="6" s="1"/>
  <c r="C5" i="6"/>
  <c r="C4" i="6"/>
  <c r="S8" i="5"/>
  <c r="D23" i="6"/>
  <c r="D24" i="6"/>
  <c r="D25" i="6"/>
  <c r="D27" i="6"/>
  <c r="D28" i="6"/>
  <c r="D29" i="6"/>
  <c r="D31" i="6"/>
  <c r="D32" i="6"/>
  <c r="D33" i="6"/>
  <c r="H24" i="5" l="1"/>
  <c r="F24" i="5"/>
  <c r="E6" i="5"/>
  <c r="D15" i="6"/>
  <c r="D16" i="6" s="1"/>
  <c r="D35" i="6" s="1"/>
  <c r="G24" i="5"/>
  <c r="E24" i="5"/>
  <c r="D24" i="5"/>
  <c r="G6" i="5"/>
  <c r="H6" i="5"/>
  <c r="F6" i="5"/>
  <c r="D6" i="5"/>
  <c r="D34" i="6"/>
  <c r="D21" i="6"/>
  <c r="D13" i="6"/>
  <c r="H41" i="5" l="1"/>
  <c r="H44" i="5" s="1"/>
  <c r="F41" i="5"/>
  <c r="F44" i="5" s="1"/>
  <c r="E41" i="5"/>
  <c r="E44" i="5" s="1"/>
  <c r="G41" i="5"/>
  <c r="G44" i="5" s="1"/>
  <c r="D41" i="5"/>
  <c r="D44" i="5" s="1"/>
  <c r="D36" i="6"/>
  <c r="D37" i="6" s="1"/>
  <c r="T13" i="5" l="1"/>
  <c r="R13" i="5" s="1"/>
</calcChain>
</file>

<file path=xl/sharedStrings.xml><?xml version="1.0" encoding="utf-8"?>
<sst xmlns="http://schemas.openxmlformats.org/spreadsheetml/2006/main" count="227" uniqueCount="94">
  <si>
    <t>農業経営費　</t>
    <rPh sb="0" eb="4">
      <t>ノウギョウケイエイヒ</t>
    </rPh>
    <rPh sb="4" eb="5">
      <t>ヒ</t>
    </rPh>
    <phoneticPr fontId="1"/>
  </si>
  <si>
    <t>売上高</t>
    <rPh sb="0" eb="2">
      <t>ウリアゲダカ</t>
    </rPh>
    <phoneticPr fontId="1"/>
  </si>
  <si>
    <t>住　　所</t>
    <rPh sb="0" eb="3">
      <t>ジュウショ</t>
    </rPh>
    <phoneticPr fontId="1"/>
  </si>
  <si>
    <t>氏　　名</t>
    <rPh sb="0" eb="1">
      <t>シメ</t>
    </rPh>
    <rPh sb="3" eb="4">
      <t>メイ</t>
    </rPh>
    <phoneticPr fontId="1"/>
  </si>
  <si>
    <t>単価</t>
    <rPh sb="0" eb="1">
      <t>タンカ</t>
    </rPh>
    <phoneticPr fontId="1"/>
  </si>
  <si>
    <t>売上（生産販売）</t>
    <rPh sb="0" eb="2">
      <t>ウリアゲセ</t>
    </rPh>
    <rPh sb="3" eb="5">
      <t>セイサンハ</t>
    </rPh>
    <rPh sb="5" eb="7">
      <t>ハンバイ</t>
    </rPh>
    <phoneticPr fontId="1"/>
  </si>
  <si>
    <t>経営規模(a)</t>
    <rPh sb="0" eb="2">
      <t>ケイエイキ</t>
    </rPh>
    <rPh sb="2" eb="4">
      <t>キボ</t>
    </rPh>
    <phoneticPr fontId="1"/>
  </si>
  <si>
    <t>生産量　(㎏)</t>
    <rPh sb="0" eb="3">
      <t>セイサンリョウ</t>
    </rPh>
    <phoneticPr fontId="1"/>
  </si>
  <si>
    <t>単収㎏/10a</t>
    <rPh sb="0" eb="1">
      <t>タンシ</t>
    </rPh>
    <rPh sb="1" eb="2">
      <t>シュウニュウ</t>
    </rPh>
    <phoneticPr fontId="1"/>
  </si>
  <si>
    <t>摘要</t>
    <rPh sb="0" eb="1">
      <t>テキヨウ</t>
    </rPh>
    <phoneticPr fontId="1"/>
  </si>
  <si>
    <t>肥料費</t>
    <rPh sb="0" eb="2">
      <t>ヒリョウヒ</t>
    </rPh>
    <rPh sb="2" eb="3">
      <t>ヒ</t>
    </rPh>
    <phoneticPr fontId="1"/>
  </si>
  <si>
    <t>農薬費</t>
    <rPh sb="0" eb="2">
      <t>ノウヤクヒ</t>
    </rPh>
    <rPh sb="2" eb="3">
      <t>ヒ</t>
    </rPh>
    <phoneticPr fontId="1"/>
  </si>
  <si>
    <t>動力・光熱費</t>
    <rPh sb="0" eb="2">
      <t>ドウリョクコ</t>
    </rPh>
    <rPh sb="3" eb="5">
      <t>コウネツヒ</t>
    </rPh>
    <rPh sb="5" eb="6">
      <t>ヒ</t>
    </rPh>
    <phoneticPr fontId="1"/>
  </si>
  <si>
    <t>諸材料費</t>
    <rPh sb="0" eb="1">
      <t>ショザ</t>
    </rPh>
    <rPh sb="1" eb="3">
      <t>ザイリョウヒ</t>
    </rPh>
    <rPh sb="3" eb="4">
      <t>ヒ</t>
    </rPh>
    <phoneticPr fontId="1"/>
  </si>
  <si>
    <t>小農具費</t>
    <rPh sb="0" eb="1">
      <t>ショウノ</t>
    </rPh>
    <rPh sb="1" eb="3">
      <t>ノウグヒ</t>
    </rPh>
    <rPh sb="3" eb="4">
      <t>ヒ</t>
    </rPh>
    <phoneticPr fontId="1"/>
  </si>
  <si>
    <t>修繕費</t>
    <rPh sb="0" eb="2">
      <t>シュウゼンヒ</t>
    </rPh>
    <rPh sb="2" eb="3">
      <t>ヒ</t>
    </rPh>
    <phoneticPr fontId="1"/>
  </si>
  <si>
    <t>土地改良・水利費</t>
    <rPh sb="0" eb="2">
      <t>トチカ</t>
    </rPh>
    <rPh sb="2" eb="4">
      <t>カイリョウス</t>
    </rPh>
    <rPh sb="5" eb="7">
      <t>スイリヒ</t>
    </rPh>
    <rPh sb="7" eb="8">
      <t>ヒ</t>
    </rPh>
    <phoneticPr fontId="1"/>
  </si>
  <si>
    <t>賃借料・料金</t>
    <rPh sb="0" eb="3">
      <t>チンシャクリョウリ</t>
    </rPh>
    <rPh sb="4" eb="6">
      <t>リョウキン</t>
    </rPh>
    <phoneticPr fontId="1"/>
  </si>
  <si>
    <t>減価償却費</t>
    <rPh sb="0" eb="2">
      <t>ゲンカシ</t>
    </rPh>
    <rPh sb="2" eb="5">
      <t>ショウキャクヒ</t>
    </rPh>
    <phoneticPr fontId="1"/>
  </si>
  <si>
    <t>小作料</t>
    <rPh sb="0" eb="2">
      <t>コサクリョウ</t>
    </rPh>
    <phoneticPr fontId="1"/>
  </si>
  <si>
    <t>共済金・租税公課</t>
    <rPh sb="0" eb="3">
      <t>キョウサイキンソ</t>
    </rPh>
    <rPh sb="4" eb="6">
      <t>ソゼイコ</t>
    </rPh>
    <rPh sb="6" eb="8">
      <t>コウカ</t>
    </rPh>
    <phoneticPr fontId="1"/>
  </si>
  <si>
    <t>雇用労賃</t>
    <rPh sb="0" eb="2">
      <t>コヨウロ</t>
    </rPh>
    <rPh sb="2" eb="4">
      <t>ロウチン</t>
    </rPh>
    <phoneticPr fontId="1"/>
  </si>
  <si>
    <t>雑費</t>
    <rPh sb="0" eb="1">
      <t>ザッピ</t>
    </rPh>
    <phoneticPr fontId="1"/>
  </si>
  <si>
    <t>農外収入</t>
    <rPh sb="0" eb="1">
      <t>ノウガ</t>
    </rPh>
    <rPh sb="1" eb="2">
      <t>ガイシ</t>
    </rPh>
    <rPh sb="2" eb="4">
      <t>シュウニュウ</t>
    </rPh>
    <phoneticPr fontId="1"/>
  </si>
  <si>
    <t>農外支出</t>
    <rPh sb="0" eb="1">
      <t>ノウガ</t>
    </rPh>
    <rPh sb="1" eb="2">
      <t>ガイシ</t>
    </rPh>
    <rPh sb="2" eb="4">
      <t>シシュツ</t>
    </rPh>
    <phoneticPr fontId="1"/>
  </si>
  <si>
    <t>支払利息</t>
    <rPh sb="0" eb="2">
      <t>シハライリ</t>
    </rPh>
    <rPh sb="2" eb="4">
      <t>リソク</t>
    </rPh>
    <phoneticPr fontId="1"/>
  </si>
  <si>
    <t>農家所得</t>
    <rPh sb="0" eb="2">
      <t>ノウカシ</t>
    </rPh>
    <rPh sb="2" eb="4">
      <t>ショトク</t>
    </rPh>
    <phoneticPr fontId="1"/>
  </si>
  <si>
    <t>・・・</t>
  </si>
  <si>
    <t>経営面積合計     (a)</t>
    <rPh sb="0" eb="2">
      <t>ケイエイメ</t>
    </rPh>
    <rPh sb="2" eb="4">
      <t>メンセキゴ</t>
    </rPh>
    <rPh sb="4" eb="6">
      <t>ゴウケイ</t>
    </rPh>
    <phoneticPr fontId="1"/>
  </si>
  <si>
    <t>・・・</t>
  </si>
  <si>
    <t>・・・</t>
  </si>
  <si>
    <t>・・・</t>
  </si>
  <si>
    <t>流通経費</t>
    <rPh sb="0" eb="2">
      <t>リュウツウケ</t>
    </rPh>
    <rPh sb="2" eb="4">
      <t>ケイヒ</t>
    </rPh>
    <phoneticPr fontId="1"/>
  </si>
  <si>
    <t>農業所得</t>
    <rPh sb="0" eb="2">
      <t>ノウギョウシ</t>
    </rPh>
    <rPh sb="2" eb="4">
      <t>ショトク</t>
    </rPh>
    <phoneticPr fontId="1"/>
  </si>
  <si>
    <t>経営指標</t>
    <rPh sb="0" eb="2">
      <t>ケイエイシ</t>
    </rPh>
    <rPh sb="2" eb="4">
      <t>シヒョウ</t>
    </rPh>
    <phoneticPr fontId="1"/>
  </si>
  <si>
    <t>注）色塗りヶ所は計算式が入っている</t>
    <rPh sb="0" eb="1">
      <t>チュウイ</t>
    </rPh>
    <rPh sb="2" eb="3">
      <t>イロヌ</t>
    </rPh>
    <rPh sb="3" eb="4">
      <t>ヌシ</t>
    </rPh>
    <rPh sb="6" eb="7">
      <t>ショケ</t>
    </rPh>
    <rPh sb="8" eb="11">
      <t>ケイサンシキハ</t>
    </rPh>
    <rPh sb="12" eb="13">
      <t>ハイ</t>
    </rPh>
    <phoneticPr fontId="1"/>
  </si>
  <si>
    <t>種苗費</t>
    <rPh sb="0" eb="2">
      <t>シュビョウヒ</t>
    </rPh>
    <rPh sb="2" eb="3">
      <t>ヒ</t>
    </rPh>
    <phoneticPr fontId="1"/>
  </si>
  <si>
    <t>うち借入面積(a)</t>
    <rPh sb="2" eb="4">
      <t>カリイレメ</t>
    </rPh>
    <rPh sb="4" eb="6">
      <t>メンセキ</t>
    </rPh>
    <phoneticPr fontId="1"/>
  </si>
  <si>
    <t>労働時間(h)</t>
    <rPh sb="0" eb="2">
      <t>ロウドウジ</t>
    </rPh>
    <rPh sb="2" eb="4">
      <t>ジカン</t>
    </rPh>
    <phoneticPr fontId="1"/>
  </si>
  <si>
    <t>うち雇用除く(h)</t>
    <rPh sb="2" eb="4">
      <t>コヨウノ</t>
    </rPh>
    <rPh sb="4" eb="5">
      <t>ノゾ</t>
    </rPh>
    <phoneticPr fontId="1"/>
  </si>
  <si>
    <t>主たる農業従事者Ａ</t>
    <rPh sb="0" eb="1">
      <t>シュノ</t>
    </rPh>
    <rPh sb="3" eb="5">
      <t>ノウギョウジ</t>
    </rPh>
    <rPh sb="5" eb="8">
      <t>ジュウジシャ</t>
    </rPh>
    <phoneticPr fontId="1"/>
  </si>
  <si>
    <t>Ａ以外の者</t>
    <rPh sb="1" eb="3">
      <t>イガイシ</t>
    </rPh>
    <rPh sb="4" eb="5">
      <t>シャ</t>
    </rPh>
    <phoneticPr fontId="1"/>
  </si>
  <si>
    <t>計</t>
    <rPh sb="0" eb="0">
      <t>ケイ</t>
    </rPh>
    <phoneticPr fontId="1"/>
  </si>
  <si>
    <t>労働時間割合（％）</t>
    <rPh sb="0" eb="2">
      <t>ロウドウジ</t>
    </rPh>
    <rPh sb="2" eb="4">
      <t>ジカンワ</t>
    </rPh>
    <rPh sb="4" eb="6">
      <t>ワリアイ</t>
    </rPh>
    <phoneticPr fontId="1"/>
  </si>
  <si>
    <t>労働時間 (h)</t>
    <rPh sb="0" eb="2">
      <t>ロウドウジ</t>
    </rPh>
    <rPh sb="2" eb="4">
      <t>ジカン</t>
    </rPh>
    <phoneticPr fontId="1"/>
  </si>
  <si>
    <t>時給単価(円)</t>
    <rPh sb="0" eb="2">
      <t>ジキュウタ</t>
    </rPh>
    <rPh sb="2" eb="4">
      <t>タンカエ</t>
    </rPh>
    <rPh sb="5" eb="6">
      <t>エン</t>
    </rPh>
    <phoneticPr fontId="1"/>
  </si>
  <si>
    <t>－</t>
  </si>
  <si>
    <t>給与相当額</t>
    <rPh sb="0" eb="2">
      <t>キュウヨソ</t>
    </rPh>
    <rPh sb="2" eb="4">
      <t>ソウトウガ</t>
    </rPh>
    <rPh sb="4" eb="5">
      <t>ガク</t>
    </rPh>
    <phoneticPr fontId="1"/>
  </si>
  <si>
    <t>農業所得(円)</t>
    <rPh sb="0" eb="2">
      <t>ノウギョウシ</t>
    </rPh>
    <rPh sb="2" eb="4">
      <t>ショトクエ</t>
    </rPh>
    <rPh sb="5" eb="6">
      <t>エン</t>
    </rPh>
    <phoneticPr fontId="1"/>
  </si>
  <si>
    <t>※労働時間割合の算定に当たっては、従事可能な労働時間を考慮し算定してください。（労働時間については、県農業経営指標では7時間／日・人として計算しています。</t>
    <rPh sb="1" eb="3">
      <t>ロウドウジ</t>
    </rPh>
    <rPh sb="3" eb="5">
      <t>ジカンワ</t>
    </rPh>
    <rPh sb="5" eb="7">
      <t>ワリアイサ</t>
    </rPh>
    <rPh sb="8" eb="10">
      <t>サンテイア</t>
    </rPh>
    <rPh sb="11" eb="12">
      <t>アジ</t>
    </rPh>
    <rPh sb="17" eb="19">
      <t>ジュウジカ</t>
    </rPh>
    <rPh sb="19" eb="21">
      <t>カノウロ</t>
    </rPh>
    <rPh sb="22" eb="24">
      <t>ロウドウジ</t>
    </rPh>
    <rPh sb="24" eb="26">
      <t>ジカンコ</t>
    </rPh>
    <rPh sb="27" eb="29">
      <t>コウリョサ</t>
    </rPh>
    <rPh sb="30" eb="32">
      <t>サンテイロ</t>
    </rPh>
    <rPh sb="40" eb="42">
      <t>ロウドウジ</t>
    </rPh>
    <rPh sb="42" eb="44">
      <t>ジカンケ</t>
    </rPh>
    <rPh sb="50" eb="51">
      <t>ケンノ</t>
    </rPh>
    <rPh sb="51" eb="53">
      <t>ノウギョウケ</t>
    </rPh>
    <rPh sb="53" eb="55">
      <t>ケイエイシ</t>
    </rPh>
    <rPh sb="55" eb="57">
      <t>シヒョウジ</t>
    </rPh>
    <rPh sb="60" eb="62">
      <t>ジカンヒ</t>
    </rPh>
    <rPh sb="63" eb="64">
      <t>ヒヒ</t>
    </rPh>
    <rPh sb="65" eb="66">
      <t>ヒトケ</t>
    </rPh>
    <rPh sb="69" eb="71">
      <t>ケイサン</t>
    </rPh>
    <phoneticPr fontId="1"/>
  </si>
  <si>
    <t>経　　　営　　　目　　　標</t>
    <rPh sb="0" eb="1">
      <t>キョウエ</t>
    </rPh>
    <rPh sb="4" eb="5">
      <t>エイメ</t>
    </rPh>
    <rPh sb="8" eb="9">
      <t>メヒ</t>
    </rPh>
    <rPh sb="12" eb="13">
      <t>ヒョウ</t>
    </rPh>
    <phoneticPr fontId="1"/>
  </si>
  <si>
    <t>（長野県農業経営指標に基づく試算）</t>
    <rPh sb="1" eb="4">
      <t>ナガノケンノ</t>
    </rPh>
    <rPh sb="4" eb="6">
      <t>ノウギョウケ</t>
    </rPh>
    <rPh sb="6" eb="8">
      <t>ケイエイシ</t>
    </rPh>
    <rPh sb="8" eb="10">
      <t>シヒョウモ</t>
    </rPh>
    <rPh sb="11" eb="12">
      <t>モトシ</t>
    </rPh>
    <rPh sb="14" eb="16">
      <t>シサン</t>
    </rPh>
    <phoneticPr fontId="1"/>
  </si>
  <si>
    <t>住　所</t>
    <rPh sb="0" eb="1">
      <t>ジュウシ</t>
    </rPh>
    <rPh sb="2" eb="3">
      <t>ショ</t>
    </rPh>
    <phoneticPr fontId="1"/>
  </si>
  <si>
    <t>氏　名</t>
    <rPh sb="0" eb="1">
      <t>シメ</t>
    </rPh>
    <rPh sb="2" eb="3">
      <t>メイ</t>
    </rPh>
    <phoneticPr fontId="1"/>
  </si>
  <si>
    <r>
      <t>労働力(</t>
    </r>
    <r>
      <rPr>
        <sz val="8"/>
        <rFont val="ＭＳ Ｐゴシック"/>
        <family val="3"/>
        <charset val="128"/>
      </rPr>
      <t>雇用</t>
    </r>
    <r>
      <rPr>
        <sz val="11"/>
        <rFont val="ＭＳ Ｐゴシック"/>
        <family val="3"/>
        <charset val="128"/>
      </rPr>
      <t>)</t>
    </r>
    <rPh sb="0" eb="3">
      <t>ロウドウリョクコ</t>
    </rPh>
    <rPh sb="4" eb="6">
      <t>コヨウ</t>
    </rPh>
    <phoneticPr fontId="1"/>
  </si>
  <si>
    <t>目標年</t>
    <rPh sb="0" eb="2">
      <t>モクヒョウネ</t>
    </rPh>
    <rPh sb="2" eb="3">
      <t>ネン</t>
    </rPh>
    <phoneticPr fontId="1"/>
  </si>
  <si>
    <t>（就農後５年目）</t>
    <rPh sb="1" eb="3">
      <t>シュウノウゴ</t>
    </rPh>
    <rPh sb="3" eb="4">
      <t>ゴネ</t>
    </rPh>
    <rPh sb="5" eb="7">
      <t>ネンメ</t>
    </rPh>
    <phoneticPr fontId="1"/>
  </si>
  <si>
    <t>単価</t>
    <rPh sb="0" eb="1">
      <t>タンカ</t>
    </rPh>
    <rPh sb="1" eb="2">
      <t>カカク</t>
    </rPh>
    <phoneticPr fontId="1"/>
  </si>
  <si>
    <t>経営費(10a）</t>
    <rPh sb="0" eb="2">
      <t>ケイエイヒ</t>
    </rPh>
    <rPh sb="2" eb="3">
      <t>ヒ</t>
    </rPh>
    <phoneticPr fontId="1"/>
  </si>
  <si>
    <t>経営費</t>
    <rPh sb="0" eb="2">
      <t>ケイエイヒ</t>
    </rPh>
    <rPh sb="2" eb="3">
      <t>ヒ</t>
    </rPh>
    <phoneticPr fontId="1"/>
  </si>
  <si>
    <t>売上（生産販売）</t>
    <rPh sb="0" eb="2">
      <t>ウリアセ</t>
    </rPh>
    <rPh sb="3" eb="5">
      <t>セイサンハ</t>
    </rPh>
    <rPh sb="5" eb="7">
      <t>ハンバイ</t>
    </rPh>
    <phoneticPr fontId="1"/>
  </si>
  <si>
    <t>人</t>
    <rPh sb="0" eb="0">
      <t>ニン</t>
    </rPh>
    <phoneticPr fontId="1"/>
  </si>
  <si>
    <t>（補足資料様式1）</t>
    <rPh sb="1" eb="3">
      <t>ホソクシ</t>
    </rPh>
    <rPh sb="3" eb="5">
      <t>シリョウヨ</t>
    </rPh>
    <rPh sb="5" eb="7">
      <t>ヨウシキ</t>
    </rPh>
    <phoneticPr fontId="1"/>
  </si>
  <si>
    <t>補足資料様式2</t>
    <rPh sb="0" eb="2">
      <t>ホソクシ</t>
    </rPh>
    <rPh sb="2" eb="4">
      <t>シリョウヨ</t>
    </rPh>
    <rPh sb="4" eb="6">
      <t>ヨウシキ</t>
    </rPh>
    <phoneticPr fontId="1"/>
  </si>
  <si>
    <t>作目</t>
    <rPh sb="0" eb="1">
      <t>サクモク</t>
    </rPh>
    <phoneticPr fontId="1"/>
  </si>
  <si>
    <t>規模</t>
    <rPh sb="0" eb="1">
      <t>キボ</t>
    </rPh>
    <phoneticPr fontId="1"/>
  </si>
  <si>
    <t>（就農後5年目）</t>
    <rPh sb="1" eb="3">
      <t>シュウノウゴ</t>
    </rPh>
    <rPh sb="3" eb="4">
      <t>ゴネ</t>
    </rPh>
    <rPh sb="5" eb="7">
      <t>ネンメ</t>
    </rPh>
    <phoneticPr fontId="1"/>
  </si>
  <si>
    <t>労働力(うち雇用)</t>
    <rPh sb="0" eb="3">
      <t>ロウドウリョクコ</t>
    </rPh>
    <rPh sb="6" eb="8">
      <t>コヨウ</t>
    </rPh>
    <phoneticPr fontId="1"/>
  </si>
  <si>
    <t>経　　　営　　　計　　　画</t>
    <phoneticPr fontId="1"/>
  </si>
  <si>
    <t>品目名</t>
    <rPh sb="0" eb="2">
      <t>ヒンモク</t>
    </rPh>
    <rPh sb="2" eb="3">
      <t>メイ</t>
    </rPh>
    <phoneticPr fontId="1"/>
  </si>
  <si>
    <t>※1 着色セルを記入すること。　※2 花き等は収穫量を「本/10a」等に適宜修正すること。</t>
    <rPh sb="3" eb="5">
      <t>チャクショク</t>
    </rPh>
    <rPh sb="8" eb="10">
      <t>キニュウ</t>
    </rPh>
    <rPh sb="19" eb="20">
      <t>カ</t>
    </rPh>
    <rPh sb="21" eb="22">
      <t>ナド</t>
    </rPh>
    <rPh sb="23" eb="25">
      <t>シュウカク</t>
    </rPh>
    <rPh sb="25" eb="26">
      <t>リョウ</t>
    </rPh>
    <rPh sb="28" eb="29">
      <t>ホン</t>
    </rPh>
    <rPh sb="34" eb="35">
      <t>ナド</t>
    </rPh>
    <rPh sb="36" eb="38">
      <t>テキギ</t>
    </rPh>
    <rPh sb="38" eb="40">
      <t>シュウセイ</t>
    </rPh>
    <phoneticPr fontId="1"/>
  </si>
  <si>
    <t>人（　人）</t>
    <rPh sb="0" eb="1">
      <t>ニンニ</t>
    </rPh>
    <rPh sb="3" eb="4">
      <t>ニン</t>
    </rPh>
    <phoneticPr fontId="1"/>
  </si>
  <si>
    <t>算出基礎(/10ａ)</t>
    <rPh sb="0" eb="2">
      <t>サンシュツキ</t>
    </rPh>
    <rPh sb="2" eb="4">
      <t>キソ</t>
    </rPh>
    <phoneticPr fontId="1"/>
  </si>
  <si>
    <t>実勢価格</t>
    <rPh sb="0" eb="2">
      <t>ジッセイ</t>
    </rPh>
    <rPh sb="2" eb="4">
      <t>カカク</t>
    </rPh>
    <phoneticPr fontId="1"/>
  </si>
  <si>
    <t>経営指標</t>
    <rPh sb="0" eb="2">
      <t>ケイエイ</t>
    </rPh>
    <rPh sb="2" eb="4">
      <t>シヒョウ</t>
    </rPh>
    <phoneticPr fontId="1"/>
  </si>
  <si>
    <t>その他</t>
    <rPh sb="2" eb="3">
      <t>タ</t>
    </rPh>
    <phoneticPr fontId="1"/>
  </si>
  <si>
    <t>算出基礎リスト</t>
    <rPh sb="0" eb="2">
      <t>サンシュツ</t>
    </rPh>
    <rPh sb="2" eb="4">
      <t>キソ</t>
    </rPh>
    <phoneticPr fontId="1"/>
  </si>
  <si>
    <t>←品目別の経営経費計/10a</t>
    <rPh sb="1" eb="3">
      <t>ヒンモク</t>
    </rPh>
    <rPh sb="3" eb="4">
      <t>ベツ</t>
    </rPh>
    <rPh sb="5" eb="7">
      <t>ケイエイ</t>
    </rPh>
    <rPh sb="7" eb="9">
      <t>ケイヒ</t>
    </rPh>
    <rPh sb="9" eb="10">
      <t>ケイ</t>
    </rPh>
    <phoneticPr fontId="1"/>
  </si>
  <si>
    <t>主たる農業従事者１人当たりの農業所得（5年目）</t>
    <rPh sb="20" eb="22">
      <t>ネンメ</t>
    </rPh>
    <phoneticPr fontId="1"/>
  </si>
  <si>
    <t>1年目</t>
    <rPh sb="1" eb="2">
      <t>ネンメ</t>
    </rPh>
    <rPh sb="2" eb="3">
      <t>メ</t>
    </rPh>
    <phoneticPr fontId="1"/>
  </si>
  <si>
    <t>2年目</t>
    <rPh sb="1" eb="2">
      <t>ネンメ</t>
    </rPh>
    <rPh sb="2" eb="3">
      <t>メ</t>
    </rPh>
    <phoneticPr fontId="1"/>
  </si>
  <si>
    <t>3年目</t>
    <rPh sb="1" eb="2">
      <t>ネンメ</t>
    </rPh>
    <rPh sb="2" eb="3">
      <t>メ</t>
    </rPh>
    <phoneticPr fontId="1"/>
  </si>
  <si>
    <t>4年目</t>
    <rPh sb="1" eb="2">
      <t>ネンメ</t>
    </rPh>
    <rPh sb="2" eb="3">
      <t>メ</t>
    </rPh>
    <phoneticPr fontId="1"/>
  </si>
  <si>
    <t>5年目</t>
    <rPh sb="1" eb="2">
      <t>ネンメ</t>
    </rPh>
    <rPh sb="2" eb="3">
      <t>メ</t>
    </rPh>
    <phoneticPr fontId="1"/>
  </si>
  <si>
    <t>経営面積合計(a)</t>
    <rPh sb="0" eb="2">
      <t>ケイエイメ</t>
    </rPh>
    <rPh sb="2" eb="4">
      <t>メンセキゴ</t>
    </rPh>
    <rPh sb="4" eb="6">
      <t>ゴウケイ</t>
    </rPh>
    <phoneticPr fontId="1"/>
  </si>
  <si>
    <t>機械・施設名</t>
    <rPh sb="0" eb="2">
      <t>キカイ</t>
    </rPh>
    <rPh sb="3" eb="5">
      <t>シセツ</t>
    </rPh>
    <rPh sb="5" eb="6">
      <t>メイ</t>
    </rPh>
    <phoneticPr fontId="1"/>
  </si>
  <si>
    <t>購入価格</t>
    <rPh sb="0" eb="2">
      <t>コウニュウ</t>
    </rPh>
    <rPh sb="2" eb="4">
      <t>カカク</t>
    </rPh>
    <phoneticPr fontId="1"/>
  </si>
  <si>
    <t>償却年数</t>
    <rPh sb="0" eb="2">
      <t>ショウキャク</t>
    </rPh>
    <rPh sb="2" eb="4">
      <t>ネンスウ</t>
    </rPh>
    <phoneticPr fontId="1"/>
  </si>
  <si>
    <t>年償却額</t>
    <rPh sb="0" eb="1">
      <t>ネン</t>
    </rPh>
    <rPh sb="1" eb="3">
      <t>ショウキャク</t>
    </rPh>
    <rPh sb="3" eb="4">
      <t>ガク</t>
    </rPh>
    <phoneticPr fontId="1"/>
  </si>
  <si>
    <t>（任意・参考）減価償却費の試算表</t>
    <rPh sb="1" eb="3">
      <t>ニンイ</t>
    </rPh>
    <rPh sb="4" eb="6">
      <t>サンコウ</t>
    </rPh>
    <rPh sb="7" eb="12">
      <t>ゲンカショウキャクヒ</t>
    </rPh>
    <rPh sb="13" eb="16">
      <t>シサンヒョウ</t>
    </rPh>
    <phoneticPr fontId="1"/>
  </si>
  <si>
    <t>※経営計画では　円</t>
    <rPh sb="1" eb="3">
      <t>ケイエイ</t>
    </rPh>
    <rPh sb="3" eb="5">
      <t>ケイカク</t>
    </rPh>
    <rPh sb="8" eb="9">
      <t>エン</t>
    </rPh>
    <phoneticPr fontId="1"/>
  </si>
  <si>
    <t>合計</t>
    <rPh sb="0" eb="2">
      <t>ゴウケイ</t>
    </rPh>
    <phoneticPr fontId="1"/>
  </si>
  <si>
    <t>単価（円）/kg</t>
    <rPh sb="0" eb="1">
      <t>タンカ</t>
    </rPh>
    <rPh sb="1" eb="2">
      <t>カカク</t>
    </rPh>
    <rPh sb="3" eb="4">
      <t>エン</t>
    </rPh>
    <phoneticPr fontId="1"/>
  </si>
  <si>
    <t>1年目＝　　年度</t>
    <rPh sb="1" eb="3">
      <t>ネンメ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</si>
</sst>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7" formatCode="#,###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0" borderId="41" applyNumberFormat="0" applyAlignment="0" applyProtection="0"/>
    <xf numFmtId="0" fontId="10" fillId="31" borderId="0" applyNumberFormat="0" applyBorder="0" applyAlignment="0" applyProtection="0"/>
    <xf numFmtId="0" fontId="5" fillId="4" borderId="42" applyNumberFormat="0" applyFont="0" applyAlignment="0" applyProtection="0"/>
    <xf numFmtId="0" fontId="11" fillId="0" borderId="43" applyNumberFormat="0" applyFill="0" applyAlignment="0" applyProtection="0"/>
    <xf numFmtId="0" fontId="12" fillId="32" borderId="0" applyNumberFormat="0" applyBorder="0" applyAlignment="0" applyProtection="0"/>
    <xf numFmtId="0" fontId="13" fillId="33" borderId="44" applyNumberFormat="0" applyAlignment="0" applyProtection="0"/>
    <xf numFmtId="0" fontId="14" fillId="0" borderId="0" applyNumberForma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45" applyNumberFormat="0" applyFill="0" applyAlignment="0" applyProtection="0"/>
    <xf numFmtId="0" fontId="16" fillId="0" borderId="46" applyNumberFormat="0" applyFill="0" applyAlignment="0" applyProtection="0"/>
    <xf numFmtId="0" fontId="17" fillId="0" borderId="4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48" applyNumberFormat="0" applyFill="0" applyAlignment="0" applyProtection="0"/>
    <xf numFmtId="0" fontId="19" fillId="33" borderId="49" applyNumberFormat="0" applyAlignment="0" applyProtection="0"/>
    <xf numFmtId="0" fontId="20" fillId="0" borderId="0" applyNumberFormat="0" applyFill="0" applyBorder="0" applyAlignment="0" applyProtection="0"/>
    <xf numFmtId="0" fontId="21" fillId="2" borderId="44" applyNumberFormat="0" applyAlignment="0" applyProtection="0"/>
    <xf numFmtId="0" fontId="22" fillId="34" borderId="0" applyNumberFormat="0" applyBorder="0" applyAlignment="0" applyProtection="0"/>
  </cellStyleXfs>
  <cellXfs count="161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1" fontId="0" fillId="5" borderId="0" xfId="34" applyNumberFormat="1" applyFont="1" applyFill="1" applyBorder="1" applyAlignment="1"/>
    <xf numFmtId="41" fontId="0" fillId="5" borderId="0" xfId="34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11" xfId="0" applyBorder="1" applyAlignment="1">
      <alignment horizontal="center"/>
    </xf>
    <xf numFmtId="0" fontId="0" fillId="0" borderId="7" xfId="0" applyBorder="1" applyAlignment="1"/>
    <xf numFmtId="0" fontId="0" fillId="5" borderId="8" xfId="0" applyFill="1" applyBorder="1" applyAlignment="1"/>
    <xf numFmtId="41" fontId="0" fillId="0" borderId="8" xfId="34" applyNumberFormat="1" applyFont="1" applyBorder="1" applyAlignment="1"/>
    <xf numFmtId="41" fontId="0" fillId="0" borderId="19" xfId="34" applyNumberFormat="1" applyFont="1" applyBorder="1" applyAlignment="1"/>
    <xf numFmtId="41" fontId="0" fillId="0" borderId="5" xfId="34" applyNumberFormat="1" applyFont="1" applyBorder="1" applyAlignment="1"/>
    <xf numFmtId="0" fontId="0" fillId="5" borderId="14" xfId="0" applyFill="1" applyBorder="1" applyAlignment="1"/>
    <xf numFmtId="41" fontId="5" fillId="35" borderId="14" xfId="34" applyNumberFormat="1" applyFont="1" applyFill="1" applyBorder="1" applyAlignment="1"/>
    <xf numFmtId="41" fontId="0" fillId="0" borderId="7" xfId="34" applyNumberFormat="1" applyFont="1" applyBorder="1" applyAlignment="1"/>
    <xf numFmtId="41" fontId="0" fillId="0" borderId="35" xfId="34" applyNumberFormat="1" applyFont="1" applyBorder="1" applyAlignment="1"/>
    <xf numFmtId="41" fontId="0" fillId="0" borderId="14" xfId="34" applyNumberFormat="1" applyFont="1" applyBorder="1" applyAlignment="1">
      <alignment vertical="center"/>
    </xf>
    <xf numFmtId="41" fontId="0" fillId="0" borderId="14" xfId="34" applyNumberFormat="1" applyFont="1" applyBorder="1" applyAlignment="1"/>
    <xf numFmtId="0" fontId="0" fillId="5" borderId="15" xfId="0" applyFill="1" applyBorder="1" applyAlignment="1"/>
    <xf numFmtId="41" fontId="5" fillId="35" borderId="15" xfId="34" applyNumberFormat="1" applyFont="1" applyFill="1" applyBorder="1" applyAlignment="1"/>
    <xf numFmtId="41" fontId="0" fillId="0" borderId="36" xfId="34" applyNumberFormat="1" applyFont="1" applyBorder="1" applyAlignment="1"/>
    <xf numFmtId="41" fontId="0" fillId="0" borderId="15" xfId="34" applyNumberFormat="1" applyFont="1" applyBorder="1" applyAlignment="1">
      <alignment vertical="center"/>
    </xf>
    <xf numFmtId="41" fontId="0" fillId="0" borderId="15" xfId="34" applyNumberFormat="1" applyFont="1" applyBorder="1" applyAlignment="1"/>
    <xf numFmtId="41" fontId="0" fillId="0" borderId="16" xfId="34" applyNumberFormat="1" applyFont="1" applyBorder="1" applyAlignment="1"/>
    <xf numFmtId="41" fontId="0" fillId="0" borderId="37" xfId="34" applyNumberFormat="1" applyFont="1" applyBorder="1" applyAlignment="1"/>
    <xf numFmtId="41" fontId="0" fillId="0" borderId="38" xfId="34" applyNumberFormat="1" applyFont="1" applyBorder="1" applyAlignment="1"/>
    <xf numFmtId="0" fontId="0" fillId="5" borderId="19" xfId="0" applyFill="1" applyBorder="1" applyAlignment="1"/>
    <xf numFmtId="41" fontId="5" fillId="35" borderId="19" xfId="34" applyNumberFormat="1" applyFont="1" applyFill="1" applyBorder="1" applyAlignment="1"/>
    <xf numFmtId="41" fontId="0" fillId="0" borderId="39" xfId="34" applyNumberFormat="1" applyFont="1" applyBorder="1" applyAlignment="1"/>
    <xf numFmtId="0" fontId="0" fillId="5" borderId="33" xfId="0" applyFill="1" applyBorder="1" applyAlignment="1"/>
    <xf numFmtId="41" fontId="0" fillId="3" borderId="33" xfId="0" applyNumberFormat="1" applyFill="1" applyBorder="1" applyAlignment="1"/>
    <xf numFmtId="0" fontId="4" fillId="36" borderId="4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0" fontId="4" fillId="0" borderId="4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38" fontId="4" fillId="36" borderId="8" xfId="33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36" borderId="0" xfId="0" applyFont="1" applyFill="1" applyAlignment="1">
      <alignment vertical="center"/>
    </xf>
    <xf numFmtId="38" fontId="4" fillId="0" borderId="0" xfId="33" applyFont="1" applyFill="1" applyAlignment="1">
      <alignment vertical="center"/>
    </xf>
    <xf numFmtId="38" fontId="4" fillId="36" borderId="14" xfId="33" applyFont="1" applyFill="1" applyBorder="1" applyAlignment="1">
      <alignment vertical="center"/>
    </xf>
    <xf numFmtId="38" fontId="4" fillId="36" borderId="18" xfId="33" applyFont="1" applyFill="1" applyBorder="1" applyAlignment="1">
      <alignment vertical="center"/>
    </xf>
    <xf numFmtId="38" fontId="4" fillId="0" borderId="12" xfId="0" applyNumberFormat="1" applyFont="1" applyBorder="1" applyAlignment="1"/>
    <xf numFmtId="0" fontId="4" fillId="36" borderId="4" xfId="0" applyFont="1" applyFill="1" applyBorder="1" applyAlignment="1">
      <alignment vertical="center"/>
    </xf>
    <xf numFmtId="38" fontId="4" fillId="0" borderId="4" xfId="33" applyFont="1" applyFill="1" applyBorder="1" applyAlignment="1">
      <alignment vertical="center" shrinkToFit="1"/>
    </xf>
    <xf numFmtId="38" fontId="4" fillId="0" borderId="4" xfId="33" applyFont="1" applyFill="1" applyBorder="1" applyAlignment="1">
      <alignment horizontal="center" vertical="center" shrinkToFit="1"/>
    </xf>
    <xf numFmtId="38" fontId="4" fillId="36" borderId="4" xfId="33" applyFont="1" applyFill="1" applyBorder="1" applyAlignment="1">
      <alignment vertical="center" shrinkToFit="1"/>
    </xf>
    <xf numFmtId="38" fontId="4" fillId="0" borderId="5" xfId="33" applyFont="1" applyFill="1" applyBorder="1" applyAlignment="1">
      <alignment horizontal="center" vertical="center" shrinkToFit="1"/>
    </xf>
    <xf numFmtId="38" fontId="4" fillId="0" borderId="5" xfId="33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177" fontId="4" fillId="36" borderId="4" xfId="33" applyNumberFormat="1" applyFont="1" applyFill="1" applyBorder="1" applyAlignment="1">
      <alignment vertical="center" shrinkToFit="1"/>
    </xf>
    <xf numFmtId="0" fontId="4" fillId="36" borderId="31" xfId="0" applyFont="1" applyFill="1" applyBorder="1" applyAlignment="1">
      <alignment vertical="center"/>
    </xf>
    <xf numFmtId="177" fontId="4" fillId="36" borderId="31" xfId="33" applyNumberFormat="1" applyFont="1" applyFill="1" applyBorder="1" applyAlignment="1">
      <alignment vertical="center" shrinkToFit="1"/>
    </xf>
    <xf numFmtId="0" fontId="4" fillId="36" borderId="1" xfId="0" applyFont="1" applyFill="1" applyBorder="1" applyAlignment="1">
      <alignment horizontal="right" vertical="center"/>
    </xf>
    <xf numFmtId="0" fontId="4" fillId="36" borderId="2" xfId="0" applyFont="1" applyFill="1" applyBorder="1" applyAlignment="1">
      <alignment horizontal="right" vertical="center"/>
    </xf>
    <xf numFmtId="0" fontId="4" fillId="36" borderId="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4" fillId="36" borderId="40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36" borderId="5" xfId="0" applyFont="1" applyFill="1" applyBorder="1" applyAlignment="1">
      <alignment vertical="center" wrapText="1"/>
    </xf>
    <xf numFmtId="0" fontId="4" fillId="36" borderId="7" xfId="0" applyFont="1" applyFill="1" applyBorder="1" applyAlignment="1">
      <alignment vertical="center" wrapText="1"/>
    </xf>
    <xf numFmtId="0" fontId="4" fillId="36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left" vertical="top" wrapText="1"/>
    </xf>
    <xf numFmtId="38" fontId="4" fillId="0" borderId="5" xfId="33" applyFont="1" applyFill="1" applyBorder="1" applyAlignment="1">
      <alignment horizontal="right" vertical="center" shrinkToFit="1"/>
    </xf>
    <xf numFmtId="38" fontId="4" fillId="0" borderId="12" xfId="33" applyFont="1" applyFill="1" applyBorder="1" applyAlignment="1">
      <alignment horizontal="righ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8" fontId="4" fillId="36" borderId="5" xfId="33" applyFont="1" applyFill="1" applyBorder="1" applyAlignment="1">
      <alignment horizontal="right" vertical="center" shrinkToFit="1"/>
    </xf>
    <xf numFmtId="38" fontId="4" fillId="36" borderId="12" xfId="33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/>
    <xf numFmtId="38" fontId="4" fillId="0" borderId="12" xfId="33" applyFont="1" applyBorder="1" applyAlignment="1">
      <alignment shrinkToFit="1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 shrinkToFit="1"/>
    </xf>
    <xf numFmtId="177" fontId="4" fillId="36" borderId="4" xfId="33" applyNumberFormat="1" applyFont="1" applyFill="1" applyBorder="1" applyAlignment="1">
      <alignment shrinkToFit="1"/>
    </xf>
    <xf numFmtId="177" fontId="4" fillId="0" borderId="4" xfId="33" applyNumberFormat="1" applyFont="1" applyBorder="1" applyAlignment="1">
      <alignment shrinkToFit="1"/>
    </xf>
    <xf numFmtId="177" fontId="4" fillId="0" borderId="31" xfId="33" applyNumberFormat="1" applyFont="1" applyBorder="1" applyAlignment="1">
      <alignment shrinkToFit="1"/>
    </xf>
    <xf numFmtId="38" fontId="4" fillId="0" borderId="6" xfId="33" applyFont="1" applyFill="1" applyBorder="1" applyAlignment="1">
      <alignment vertical="center" shrinkToFit="1"/>
    </xf>
    <xf numFmtId="38" fontId="4" fillId="36" borderId="8" xfId="33" applyFont="1" applyFill="1" applyBorder="1" applyAlignment="1">
      <alignment vertical="center" shrinkToFit="1"/>
    </xf>
    <xf numFmtId="38" fontId="23" fillId="36" borderId="8" xfId="33" applyFont="1" applyFill="1" applyBorder="1" applyAlignment="1">
      <alignment vertical="center" shrinkToFit="1"/>
    </xf>
    <xf numFmtId="177" fontId="4" fillId="0" borderId="14" xfId="33" applyNumberFormat="1" applyFont="1" applyFill="1" applyBorder="1" applyAlignment="1">
      <alignment vertical="center" shrinkToFit="1"/>
    </xf>
    <xf numFmtId="177" fontId="4" fillId="0" borderId="15" xfId="33" applyNumberFormat="1" applyFont="1" applyFill="1" applyBorder="1" applyAlignment="1">
      <alignment vertical="center" shrinkToFit="1"/>
    </xf>
    <xf numFmtId="38" fontId="4" fillId="0" borderId="23" xfId="33" applyFont="1" applyFill="1" applyBorder="1" applyAlignment="1">
      <alignment vertical="center" shrinkToFit="1"/>
    </xf>
    <xf numFmtId="38" fontId="4" fillId="36" borderId="34" xfId="33" applyFont="1" applyFill="1" applyBorder="1" applyAlignment="1">
      <alignment vertical="center" shrinkToFit="1"/>
    </xf>
    <xf numFmtId="38" fontId="4" fillId="0" borderId="11" xfId="33" applyFont="1" applyFill="1" applyBorder="1" applyAlignment="1">
      <alignment vertical="center" shrinkToFit="1"/>
    </xf>
    <xf numFmtId="177" fontId="4" fillId="0" borderId="8" xfId="33" applyNumberFormat="1" applyFont="1" applyFill="1" applyBorder="1" applyAlignment="1">
      <alignment vertical="center" shrinkToFit="1"/>
    </xf>
    <xf numFmtId="177" fontId="4" fillId="0" borderId="18" xfId="33" applyNumberFormat="1" applyFont="1" applyFill="1" applyBorder="1" applyAlignment="1">
      <alignment vertical="center" shrinkToFit="1"/>
    </xf>
    <xf numFmtId="38" fontId="4" fillId="0" borderId="7" xfId="33" applyFont="1" applyFill="1" applyBorder="1" applyAlignment="1">
      <alignment vertical="center" shrinkToFit="1"/>
    </xf>
    <xf numFmtId="38" fontId="4" fillId="36" borderId="20" xfId="33" applyFont="1" applyFill="1" applyBorder="1" applyAlignment="1">
      <alignment vertical="center" shrinkToFit="1"/>
    </xf>
    <xf numFmtId="38" fontId="4" fillId="36" borderId="31" xfId="33" applyFont="1" applyFill="1" applyBorder="1" applyAlignment="1">
      <alignment vertical="center" shrinkToFit="1"/>
    </xf>
    <xf numFmtId="38" fontId="4" fillId="0" borderId="33" xfId="33" applyFont="1" applyFill="1" applyBorder="1" applyAlignment="1">
      <alignment vertical="center" shrinkToFit="1"/>
    </xf>
    <xf numFmtId="38" fontId="4" fillId="36" borderId="5" xfId="33" applyFont="1" applyFill="1" applyBorder="1" applyAlignment="1">
      <alignment vertical="center" shrinkToFit="1"/>
    </xf>
    <xf numFmtId="38" fontId="4" fillId="36" borderId="10" xfId="33" applyFont="1" applyFill="1" applyBorder="1" applyAlignment="1">
      <alignment vertical="center" shrinkToFit="1"/>
    </xf>
    <xf numFmtId="38" fontId="23" fillId="36" borderId="10" xfId="33" applyFont="1" applyFill="1" applyBorder="1" applyAlignment="1">
      <alignment vertical="center" shrinkToFit="1"/>
    </xf>
    <xf numFmtId="38" fontId="4" fillId="36" borderId="12" xfId="33" applyFont="1" applyFill="1" applyBorder="1" applyAlignment="1">
      <alignment vertical="center" shrinkToFit="1"/>
    </xf>
    <xf numFmtId="38" fontId="4" fillId="36" borderId="14" xfId="33" applyFont="1" applyFill="1" applyBorder="1" applyAlignment="1">
      <alignment vertical="center" shrinkToFit="1"/>
    </xf>
    <xf numFmtId="38" fontId="4" fillId="36" borderId="15" xfId="33" applyFont="1" applyFill="1" applyBorder="1" applyAlignment="1">
      <alignment vertical="center" shrinkToFit="1"/>
    </xf>
    <xf numFmtId="38" fontId="4" fillId="36" borderId="18" xfId="33" applyFont="1" applyFill="1" applyBorder="1" applyAlignment="1">
      <alignment vertical="center" shrinkToFit="1"/>
    </xf>
    <xf numFmtId="38" fontId="4" fillId="36" borderId="19" xfId="33" applyFont="1" applyFill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showGridLines="0" tabSelected="1" view="pageBreakPreview" zoomScaleNormal="100" zoomScaleSheetLayoutView="100" workbookViewId="0">
      <selection activeCell="A6" sqref="A6:C6"/>
    </sheetView>
  </sheetViews>
  <sheetFormatPr defaultRowHeight="12" x14ac:dyDescent="0.15"/>
  <cols>
    <col min="1" max="1" width="2" style="40" customWidth="1"/>
    <col min="2" max="2" width="6.875" style="40" customWidth="1"/>
    <col min="3" max="3" width="10" style="40" customWidth="1"/>
    <col min="4" max="8" width="8" style="40" customWidth="1"/>
    <col min="9" max="9" width="3.75" style="40" customWidth="1"/>
    <col min="10" max="10" width="10" style="40" customWidth="1"/>
    <col min="11" max="15" width="8" style="40" customWidth="1"/>
    <col min="16" max="16" width="2" style="40" customWidth="1"/>
    <col min="17" max="17" width="10.75" style="40" customWidth="1"/>
    <col min="18" max="20" width="6.75" style="40" customWidth="1"/>
    <col min="21" max="16384" width="9" style="40"/>
  </cols>
  <sheetData>
    <row r="1" spans="1:20" ht="16.5" customHeight="1" x14ac:dyDescent="0.15">
      <c r="A1" s="42"/>
      <c r="B1" s="42"/>
      <c r="C1" s="42"/>
      <c r="D1" s="42"/>
      <c r="E1" s="42"/>
      <c r="F1" s="42"/>
      <c r="G1" s="42"/>
      <c r="H1" s="97" t="s">
        <v>68</v>
      </c>
      <c r="I1" s="97"/>
      <c r="J1" s="97"/>
      <c r="K1" s="97"/>
      <c r="L1" s="42"/>
      <c r="M1" s="42"/>
      <c r="N1" s="42"/>
      <c r="O1" s="42"/>
      <c r="T1" s="43" t="s">
        <v>62</v>
      </c>
    </row>
    <row r="2" spans="1:20" ht="16.5" customHeight="1" x14ac:dyDescent="0.15">
      <c r="B2" s="44" t="s">
        <v>2</v>
      </c>
      <c r="C2" s="98"/>
      <c r="D2" s="98"/>
      <c r="E2" s="98"/>
      <c r="F2" s="98"/>
      <c r="G2" s="98"/>
      <c r="I2" s="45"/>
      <c r="J2" s="45"/>
      <c r="K2" s="45"/>
      <c r="Q2" s="46"/>
      <c r="R2" s="46"/>
      <c r="S2" s="46"/>
      <c r="T2" s="46"/>
    </row>
    <row r="3" spans="1:20" ht="16.5" customHeight="1" x14ac:dyDescent="0.15">
      <c r="B3" s="47" t="s">
        <v>3</v>
      </c>
      <c r="C3" s="98"/>
      <c r="D3" s="98"/>
      <c r="E3" s="98"/>
      <c r="F3" s="98"/>
      <c r="G3" s="98"/>
      <c r="I3" s="45"/>
      <c r="J3" s="45"/>
      <c r="K3" s="45"/>
      <c r="Q3" s="116" t="s">
        <v>78</v>
      </c>
      <c r="R3" s="116"/>
      <c r="S3" s="116"/>
      <c r="T3" s="116"/>
    </row>
    <row r="4" spans="1:20" ht="3" customHeight="1" x14ac:dyDescent="0.15">
      <c r="C4" s="48"/>
      <c r="D4" s="48"/>
      <c r="E4" s="48"/>
      <c r="F4" s="48"/>
      <c r="G4" s="48"/>
      <c r="I4" s="45"/>
      <c r="J4" s="45"/>
      <c r="K4" s="45"/>
      <c r="Q4" s="49"/>
      <c r="R4" s="49"/>
      <c r="S4" s="49"/>
      <c r="T4" s="49"/>
    </row>
    <row r="5" spans="1:20" ht="13.5" customHeight="1" x14ac:dyDescent="0.15">
      <c r="A5" s="91" t="s">
        <v>93</v>
      </c>
      <c r="B5" s="92"/>
      <c r="C5" s="93"/>
      <c r="D5" s="59" t="s">
        <v>79</v>
      </c>
      <c r="E5" s="59" t="s">
        <v>80</v>
      </c>
      <c r="F5" s="59" t="s">
        <v>81</v>
      </c>
      <c r="G5" s="59" t="s">
        <v>82</v>
      </c>
      <c r="H5" s="59" t="s">
        <v>83</v>
      </c>
      <c r="J5" s="51"/>
      <c r="K5" s="59" t="s">
        <v>79</v>
      </c>
      <c r="L5" s="59" t="s">
        <v>80</v>
      </c>
      <c r="M5" s="59" t="s">
        <v>81</v>
      </c>
      <c r="N5" s="59" t="s">
        <v>82</v>
      </c>
      <c r="O5" s="59" t="s">
        <v>83</v>
      </c>
      <c r="Q5" s="117"/>
      <c r="R5" s="117" t="s">
        <v>40</v>
      </c>
      <c r="S5" s="117" t="s">
        <v>41</v>
      </c>
      <c r="T5" s="122" t="s">
        <v>42</v>
      </c>
    </row>
    <row r="6" spans="1:20" ht="13.5" customHeight="1" x14ac:dyDescent="0.15">
      <c r="A6" s="99" t="s">
        <v>5</v>
      </c>
      <c r="B6" s="100"/>
      <c r="C6" s="101"/>
      <c r="D6" s="139">
        <f>SUMIF($C7:$C21,"売上高",D7:D21)</f>
        <v>0</v>
      </c>
      <c r="E6" s="139">
        <f t="shared" ref="E6:H6" si="0">SUMIF($C7:$C21,"売上高",E7:E21)</f>
        <v>0</v>
      </c>
      <c r="F6" s="139">
        <f t="shared" si="0"/>
        <v>0</v>
      </c>
      <c r="G6" s="139">
        <f t="shared" si="0"/>
        <v>0</v>
      </c>
      <c r="H6" s="139">
        <f t="shared" si="0"/>
        <v>0</v>
      </c>
      <c r="J6" s="52" t="s">
        <v>67</v>
      </c>
      <c r="K6" s="33" t="s">
        <v>71</v>
      </c>
      <c r="L6" s="33" t="s">
        <v>71</v>
      </c>
      <c r="M6" s="33" t="s">
        <v>71</v>
      </c>
      <c r="N6" s="33" t="s">
        <v>71</v>
      </c>
      <c r="O6" s="33" t="s">
        <v>71</v>
      </c>
      <c r="Q6" s="118"/>
      <c r="R6" s="118"/>
      <c r="S6" s="118"/>
      <c r="T6" s="123"/>
    </row>
    <row r="7" spans="1:20" ht="13.5" customHeight="1" x14ac:dyDescent="0.15">
      <c r="A7" s="112" t="s">
        <v>69</v>
      </c>
      <c r="B7" s="109"/>
      <c r="C7" s="51" t="s">
        <v>6</v>
      </c>
      <c r="D7" s="140"/>
      <c r="E7" s="140"/>
      <c r="F7" s="140"/>
      <c r="G7" s="140"/>
      <c r="H7" s="141"/>
      <c r="I7" s="54"/>
      <c r="J7" s="53" t="s">
        <v>8</v>
      </c>
      <c r="K7" s="153"/>
      <c r="L7" s="153"/>
      <c r="M7" s="153"/>
      <c r="N7" s="153"/>
      <c r="O7" s="153"/>
      <c r="Q7" s="119"/>
      <c r="R7" s="119"/>
      <c r="S7" s="119"/>
      <c r="T7" s="124"/>
    </row>
    <row r="8" spans="1:20" ht="13.5" customHeight="1" x14ac:dyDescent="0.15">
      <c r="A8" s="112"/>
      <c r="B8" s="110"/>
      <c r="C8" s="55" t="s">
        <v>7</v>
      </c>
      <c r="D8" s="142">
        <f>ROUND(K7*D7/10,0)</f>
        <v>0</v>
      </c>
      <c r="E8" s="142">
        <f>ROUND(L7*E7/10,0)</f>
        <v>0</v>
      </c>
      <c r="F8" s="142">
        <f t="shared" ref="F8:G8" si="1">ROUND(M7*F7/10,0)</f>
        <v>0</v>
      </c>
      <c r="G8" s="142">
        <f t="shared" si="1"/>
        <v>0</v>
      </c>
      <c r="H8" s="142">
        <f>ROUND(O7*H7/10,0)</f>
        <v>0</v>
      </c>
      <c r="I8" s="56"/>
      <c r="J8" s="55" t="s">
        <v>92</v>
      </c>
      <c r="K8" s="154"/>
      <c r="L8" s="154"/>
      <c r="M8" s="154"/>
      <c r="N8" s="154"/>
      <c r="O8" s="155"/>
      <c r="Q8" s="117" t="s">
        <v>43</v>
      </c>
      <c r="R8" s="120"/>
      <c r="S8" s="114">
        <f>+T8-R8</f>
        <v>100</v>
      </c>
      <c r="T8" s="114">
        <v>100</v>
      </c>
    </row>
    <row r="9" spans="1:20" ht="13.5" customHeight="1" x14ac:dyDescent="0.15">
      <c r="A9" s="112"/>
      <c r="B9" s="111"/>
      <c r="C9" s="57" t="s">
        <v>1</v>
      </c>
      <c r="D9" s="143">
        <f>ROUNDDOWN(K8*D8,0)</f>
        <v>0</v>
      </c>
      <c r="E9" s="143">
        <f>ROUNDDOWN(L8*E8,0)</f>
        <v>0</v>
      </c>
      <c r="F9" s="143">
        <f t="shared" ref="F9:H9" si="2">ROUNDDOWN(M8*F8,0)</f>
        <v>0</v>
      </c>
      <c r="G9" s="143">
        <f t="shared" si="2"/>
        <v>0</v>
      </c>
      <c r="H9" s="143">
        <f t="shared" si="2"/>
        <v>0</v>
      </c>
      <c r="I9" s="58"/>
      <c r="J9" s="57" t="s">
        <v>9</v>
      </c>
      <c r="K9" s="156"/>
      <c r="L9" s="156"/>
      <c r="M9" s="156"/>
      <c r="N9" s="156"/>
      <c r="O9" s="156"/>
      <c r="Q9" s="119"/>
      <c r="R9" s="121"/>
      <c r="S9" s="115"/>
      <c r="T9" s="115"/>
    </row>
    <row r="10" spans="1:20" ht="13.5" customHeight="1" x14ac:dyDescent="0.15">
      <c r="A10" s="112"/>
      <c r="B10" s="109"/>
      <c r="C10" s="51" t="s">
        <v>6</v>
      </c>
      <c r="D10" s="140"/>
      <c r="E10" s="140"/>
      <c r="F10" s="140"/>
      <c r="G10" s="140"/>
      <c r="H10" s="140"/>
      <c r="J10" s="53" t="s">
        <v>8</v>
      </c>
      <c r="K10" s="153"/>
      <c r="L10" s="153"/>
      <c r="M10" s="153"/>
      <c r="N10" s="153"/>
      <c r="O10" s="153"/>
      <c r="Q10" s="50" t="s">
        <v>44</v>
      </c>
      <c r="R10" s="82">
        <f>+T10*R8/100</f>
        <v>0</v>
      </c>
      <c r="S10" s="82">
        <f>+T10-R10</f>
        <v>0</v>
      </c>
      <c r="T10" s="82">
        <f>O22</f>
        <v>0</v>
      </c>
    </row>
    <row r="11" spans="1:20" ht="13.5" customHeight="1" x14ac:dyDescent="0.15">
      <c r="A11" s="112"/>
      <c r="B11" s="110"/>
      <c r="C11" s="55" t="s">
        <v>7</v>
      </c>
      <c r="D11" s="142">
        <f>ROUND(K10*D10/10,0)</f>
        <v>0</v>
      </c>
      <c r="E11" s="142">
        <f t="shared" ref="E11:H11" si="3">ROUND(L10*E10/10,0)</f>
        <v>0</v>
      </c>
      <c r="F11" s="142">
        <f t="shared" si="3"/>
        <v>0</v>
      </c>
      <c r="G11" s="142">
        <f t="shared" si="3"/>
        <v>0</v>
      </c>
      <c r="H11" s="142">
        <f t="shared" si="3"/>
        <v>0</v>
      </c>
      <c r="J11" s="55" t="s">
        <v>92</v>
      </c>
      <c r="K11" s="154"/>
      <c r="L11" s="154"/>
      <c r="M11" s="154"/>
      <c r="N11" s="154"/>
      <c r="O11" s="154"/>
      <c r="Q11" s="50" t="s">
        <v>45</v>
      </c>
      <c r="R11" s="83" t="s">
        <v>46</v>
      </c>
      <c r="S11" s="84"/>
      <c r="T11" s="83" t="s">
        <v>46</v>
      </c>
    </row>
    <row r="12" spans="1:20" ht="13.5" customHeight="1" x14ac:dyDescent="0.15">
      <c r="A12" s="112"/>
      <c r="B12" s="111"/>
      <c r="C12" s="57" t="s">
        <v>1</v>
      </c>
      <c r="D12" s="143">
        <f>ROUNDDOWN(K11*D11,0)</f>
        <v>0</v>
      </c>
      <c r="E12" s="143">
        <f t="shared" ref="E12:H12" si="4">ROUNDDOWN(L11*E11,0)</f>
        <v>0</v>
      </c>
      <c r="F12" s="143">
        <f t="shared" si="4"/>
        <v>0</v>
      </c>
      <c r="G12" s="143">
        <f t="shared" si="4"/>
        <v>0</v>
      </c>
      <c r="H12" s="143">
        <f t="shared" si="4"/>
        <v>0</v>
      </c>
      <c r="J12" s="57" t="s">
        <v>9</v>
      </c>
      <c r="K12" s="156"/>
      <c r="L12" s="156"/>
      <c r="M12" s="156"/>
      <c r="N12" s="156"/>
      <c r="O12" s="156"/>
      <c r="Q12" s="51" t="s">
        <v>47</v>
      </c>
      <c r="R12" s="85" t="s">
        <v>46</v>
      </c>
      <c r="S12" s="86">
        <f>+S10*S11</f>
        <v>0</v>
      </c>
      <c r="T12" s="85" t="s">
        <v>46</v>
      </c>
    </row>
    <row r="13" spans="1:20" ht="13.5" customHeight="1" x14ac:dyDescent="0.15">
      <c r="A13" s="112"/>
      <c r="B13" s="109"/>
      <c r="C13" s="51" t="s">
        <v>6</v>
      </c>
      <c r="D13" s="140"/>
      <c r="E13" s="140"/>
      <c r="F13" s="140"/>
      <c r="G13" s="140"/>
      <c r="H13" s="140"/>
      <c r="I13" s="54"/>
      <c r="J13" s="53" t="s">
        <v>8</v>
      </c>
      <c r="K13" s="153"/>
      <c r="L13" s="153"/>
      <c r="M13" s="153"/>
      <c r="N13" s="153"/>
      <c r="O13" s="153"/>
      <c r="Q13" s="50" t="s">
        <v>48</v>
      </c>
      <c r="R13" s="82">
        <f>+T13-S13</f>
        <v>0</v>
      </c>
      <c r="S13" s="82">
        <f>+S12</f>
        <v>0</v>
      </c>
      <c r="T13" s="82">
        <f>H41</f>
        <v>0</v>
      </c>
    </row>
    <row r="14" spans="1:20" ht="13.5" customHeight="1" x14ac:dyDescent="0.15">
      <c r="A14" s="112"/>
      <c r="B14" s="110"/>
      <c r="C14" s="55" t="s">
        <v>7</v>
      </c>
      <c r="D14" s="142">
        <f>ROUND(K13*D13/10,0)</f>
        <v>0</v>
      </c>
      <c r="E14" s="142">
        <f t="shared" ref="E14:H14" si="5">ROUND(L13*E13/10,0)</f>
        <v>0</v>
      </c>
      <c r="F14" s="142">
        <f t="shared" si="5"/>
        <v>0</v>
      </c>
      <c r="G14" s="142">
        <f t="shared" si="5"/>
        <v>0</v>
      </c>
      <c r="H14" s="142">
        <f t="shared" si="5"/>
        <v>0</v>
      </c>
      <c r="I14" s="56"/>
      <c r="J14" s="55" t="s">
        <v>92</v>
      </c>
      <c r="K14" s="154"/>
      <c r="L14" s="154"/>
      <c r="M14" s="154"/>
      <c r="N14" s="154"/>
      <c r="O14" s="154"/>
      <c r="Q14" s="113" t="s">
        <v>49</v>
      </c>
      <c r="R14" s="113"/>
      <c r="S14" s="113"/>
      <c r="T14" s="113"/>
    </row>
    <row r="15" spans="1:20" ht="13.5" customHeight="1" x14ac:dyDescent="0.15">
      <c r="A15" s="112"/>
      <c r="B15" s="111"/>
      <c r="C15" s="57" t="s">
        <v>1</v>
      </c>
      <c r="D15" s="143">
        <f>ROUNDDOWN(K14*D14,0)</f>
        <v>0</v>
      </c>
      <c r="E15" s="143">
        <f t="shared" ref="E15:H15" si="6">ROUNDDOWN(L14*E14,0)</f>
        <v>0</v>
      </c>
      <c r="F15" s="143">
        <f t="shared" si="6"/>
        <v>0</v>
      </c>
      <c r="G15" s="143">
        <f t="shared" si="6"/>
        <v>0</v>
      </c>
      <c r="H15" s="143">
        <f t="shared" si="6"/>
        <v>0</v>
      </c>
      <c r="I15" s="58"/>
      <c r="J15" s="57" t="s">
        <v>9</v>
      </c>
      <c r="K15" s="156"/>
      <c r="L15" s="156"/>
      <c r="M15" s="156"/>
      <c r="N15" s="156"/>
      <c r="O15" s="156"/>
      <c r="Q15" s="113"/>
      <c r="R15" s="113"/>
      <c r="S15" s="113"/>
      <c r="T15" s="113"/>
    </row>
    <row r="16" spans="1:20" ht="13.5" customHeight="1" x14ac:dyDescent="0.15">
      <c r="A16" s="112"/>
      <c r="B16" s="109"/>
      <c r="C16" s="51" t="s">
        <v>6</v>
      </c>
      <c r="D16" s="140"/>
      <c r="E16" s="140"/>
      <c r="F16" s="140"/>
      <c r="G16" s="140"/>
      <c r="H16" s="140"/>
      <c r="J16" s="53" t="s">
        <v>8</v>
      </c>
      <c r="K16" s="153"/>
      <c r="L16" s="153"/>
      <c r="M16" s="153"/>
      <c r="N16" s="153"/>
      <c r="O16" s="153"/>
      <c r="Q16" s="113"/>
      <c r="R16" s="113"/>
      <c r="S16" s="113"/>
      <c r="T16" s="113"/>
    </row>
    <row r="17" spans="1:20" ht="13.5" customHeight="1" x14ac:dyDescent="0.15">
      <c r="A17" s="112"/>
      <c r="B17" s="110"/>
      <c r="C17" s="55" t="s">
        <v>7</v>
      </c>
      <c r="D17" s="142">
        <f>ROUND(K16*D16/10,0)</f>
        <v>0</v>
      </c>
      <c r="E17" s="142">
        <f t="shared" ref="E17:H17" si="7">ROUND(L16*E16/10,0)</f>
        <v>0</v>
      </c>
      <c r="F17" s="142">
        <f t="shared" si="7"/>
        <v>0</v>
      </c>
      <c r="G17" s="142">
        <f t="shared" si="7"/>
        <v>0</v>
      </c>
      <c r="H17" s="142">
        <f t="shared" si="7"/>
        <v>0</v>
      </c>
      <c r="J17" s="55" t="s">
        <v>92</v>
      </c>
      <c r="K17" s="154"/>
      <c r="L17" s="154"/>
      <c r="M17" s="154"/>
      <c r="N17" s="154"/>
      <c r="O17" s="154"/>
      <c r="Q17" s="113"/>
      <c r="R17" s="113"/>
      <c r="S17" s="113"/>
      <c r="T17" s="113"/>
    </row>
    <row r="18" spans="1:20" ht="13.5" customHeight="1" x14ac:dyDescent="0.15">
      <c r="A18" s="112"/>
      <c r="B18" s="111"/>
      <c r="C18" s="57" t="s">
        <v>1</v>
      </c>
      <c r="D18" s="143">
        <f>ROUNDDOWN(K17*D17,0)</f>
        <v>0</v>
      </c>
      <c r="E18" s="143">
        <f t="shared" ref="E18:H18" si="8">ROUNDDOWN(L17*E17,0)</f>
        <v>0</v>
      </c>
      <c r="F18" s="143">
        <f t="shared" si="8"/>
        <v>0</v>
      </c>
      <c r="G18" s="143">
        <f t="shared" si="8"/>
        <v>0</v>
      </c>
      <c r="H18" s="143">
        <f t="shared" si="8"/>
        <v>0</v>
      </c>
      <c r="J18" s="57" t="s">
        <v>9</v>
      </c>
      <c r="K18" s="156"/>
      <c r="L18" s="156"/>
      <c r="M18" s="156"/>
      <c r="N18" s="156"/>
      <c r="O18" s="156"/>
      <c r="Q18" s="113"/>
      <c r="R18" s="113"/>
      <c r="S18" s="113"/>
      <c r="T18" s="113"/>
    </row>
    <row r="19" spans="1:20" ht="13.5" customHeight="1" x14ac:dyDescent="0.15">
      <c r="A19" s="112"/>
      <c r="B19" s="109"/>
      <c r="C19" s="51" t="s">
        <v>6</v>
      </c>
      <c r="D19" s="140"/>
      <c r="E19" s="140"/>
      <c r="F19" s="140"/>
      <c r="G19" s="140"/>
      <c r="H19" s="140"/>
      <c r="I19" s="54"/>
      <c r="J19" s="53" t="s">
        <v>8</v>
      </c>
      <c r="K19" s="140"/>
      <c r="L19" s="140"/>
      <c r="M19" s="140"/>
      <c r="N19" s="140"/>
      <c r="O19" s="140"/>
    </row>
    <row r="20" spans="1:20" ht="13.5" customHeight="1" x14ac:dyDescent="0.15">
      <c r="A20" s="112"/>
      <c r="B20" s="110"/>
      <c r="C20" s="55" t="s">
        <v>7</v>
      </c>
      <c r="D20" s="142">
        <f>ROUND(K19*D19/10,0)</f>
        <v>0</v>
      </c>
      <c r="E20" s="142">
        <f t="shared" ref="E20:H20" si="9">ROUND(L19*E19/10,0)</f>
        <v>0</v>
      </c>
      <c r="F20" s="142">
        <f t="shared" si="9"/>
        <v>0</v>
      </c>
      <c r="G20" s="142">
        <f t="shared" si="9"/>
        <v>0</v>
      </c>
      <c r="H20" s="142">
        <f t="shared" si="9"/>
        <v>0</v>
      </c>
      <c r="I20" s="56"/>
      <c r="J20" s="55" t="s">
        <v>92</v>
      </c>
      <c r="K20" s="157"/>
      <c r="L20" s="157"/>
      <c r="M20" s="157"/>
      <c r="N20" s="157"/>
      <c r="O20" s="157"/>
    </row>
    <row r="21" spans="1:20" ht="13.5" customHeight="1" x14ac:dyDescent="0.15">
      <c r="A21" s="112"/>
      <c r="B21" s="111"/>
      <c r="C21" s="57" t="s">
        <v>1</v>
      </c>
      <c r="D21" s="143">
        <f>ROUNDDOWN(K20*D20,0)</f>
        <v>0</v>
      </c>
      <c r="E21" s="143">
        <f t="shared" ref="E21:H21" si="10">ROUNDDOWN(L20*E20,0)</f>
        <v>0</v>
      </c>
      <c r="F21" s="143">
        <f t="shared" si="10"/>
        <v>0</v>
      </c>
      <c r="G21" s="143">
        <f t="shared" si="10"/>
        <v>0</v>
      </c>
      <c r="H21" s="143">
        <f t="shared" si="10"/>
        <v>0</v>
      </c>
      <c r="I21" s="58"/>
      <c r="J21" s="60" t="s">
        <v>9</v>
      </c>
      <c r="K21" s="158"/>
      <c r="L21" s="158"/>
      <c r="M21" s="158"/>
      <c r="N21" s="158"/>
      <c r="O21" s="158"/>
    </row>
    <row r="22" spans="1:20" ht="13.5" customHeight="1" x14ac:dyDescent="0.15">
      <c r="A22" s="34"/>
      <c r="B22" s="38" t="s">
        <v>84</v>
      </c>
      <c r="C22" s="39"/>
      <c r="D22" s="144">
        <f>SUMIF($C7:$C21,"経営規模(a)",D7:D21)</f>
        <v>0</v>
      </c>
      <c r="E22" s="144">
        <f t="shared" ref="E22:H22" si="11">SUMIF($C7:$C21,"経営規模(a)",E7:E21)</f>
        <v>0</v>
      </c>
      <c r="F22" s="144">
        <f t="shared" si="11"/>
        <v>0</v>
      </c>
      <c r="G22" s="144">
        <f t="shared" si="11"/>
        <v>0</v>
      </c>
      <c r="H22" s="144">
        <f t="shared" si="11"/>
        <v>0</v>
      </c>
      <c r="J22" s="35" t="s">
        <v>38</v>
      </c>
      <c r="K22" s="140"/>
      <c r="L22" s="140"/>
      <c r="M22" s="140"/>
      <c r="N22" s="140"/>
      <c r="O22" s="141"/>
    </row>
    <row r="23" spans="1:20" ht="13.5" customHeight="1" thickBot="1" x14ac:dyDescent="0.2">
      <c r="A23" s="36"/>
      <c r="B23" s="105" t="s">
        <v>37</v>
      </c>
      <c r="C23" s="106"/>
      <c r="D23" s="145"/>
      <c r="E23" s="145"/>
      <c r="F23" s="145"/>
      <c r="G23" s="145"/>
      <c r="H23" s="145"/>
      <c r="J23" s="37" t="s">
        <v>39</v>
      </c>
      <c r="K23" s="159"/>
      <c r="L23" s="159"/>
      <c r="M23" s="160"/>
      <c r="N23" s="160"/>
      <c r="O23" s="160"/>
    </row>
    <row r="24" spans="1:20" ht="13.5" customHeight="1" thickTop="1" x14ac:dyDescent="0.15">
      <c r="A24" s="102" t="s">
        <v>0</v>
      </c>
      <c r="B24" s="103"/>
      <c r="C24" s="104"/>
      <c r="D24" s="146">
        <f>SUM(D25:D40)</f>
        <v>0</v>
      </c>
      <c r="E24" s="146">
        <f t="shared" ref="E24:H24" si="12">SUM(E25:E40)</f>
        <v>0</v>
      </c>
      <c r="F24" s="146">
        <f t="shared" si="12"/>
        <v>0</v>
      </c>
      <c r="G24" s="146">
        <f t="shared" si="12"/>
        <v>0</v>
      </c>
      <c r="H24" s="146">
        <f t="shared" si="12"/>
        <v>0</v>
      </c>
      <c r="I24" s="107" t="s">
        <v>72</v>
      </c>
      <c r="J24" s="108"/>
      <c r="K24" s="61" t="str">
        <f>IF(B7="","",B7)</f>
        <v/>
      </c>
      <c r="L24" s="61" t="str">
        <f>IF(B10="","",B10)</f>
        <v/>
      </c>
      <c r="M24" s="61" t="str">
        <f>IF(B13="","",B13)</f>
        <v/>
      </c>
      <c r="N24" s="61" t="str">
        <f>IF(B16="","",B16)</f>
        <v/>
      </c>
      <c r="O24" s="61" t="str">
        <f>IF(B19="","",B19)</f>
        <v/>
      </c>
    </row>
    <row r="25" spans="1:20" ht="13.5" customHeight="1" x14ac:dyDescent="0.15">
      <c r="A25" s="34"/>
      <c r="B25" s="70" t="s">
        <v>36</v>
      </c>
      <c r="C25" s="71"/>
      <c r="D25" s="147">
        <f>ROUND(SUM($K25*D$7/10,$L25*D$10/10,$M25*D$13/10,$N25*D$16/10,$O25*D$19/10),0)</f>
        <v>0</v>
      </c>
      <c r="E25" s="147">
        <f t="shared" ref="E25:H40" si="13">ROUND(SUM($K25*E$7/10,$L25*E$10/10,$M25*E$13/10,$N25*E$16/10,$O25*E$19/10),0)</f>
        <v>0</v>
      </c>
      <c r="F25" s="147">
        <f t="shared" si="13"/>
        <v>0</v>
      </c>
      <c r="G25" s="147">
        <f t="shared" si="13"/>
        <v>0</v>
      </c>
      <c r="H25" s="147">
        <f t="shared" si="13"/>
        <v>0</v>
      </c>
      <c r="I25" s="40" t="s">
        <v>31</v>
      </c>
      <c r="J25" s="76" t="s">
        <v>74</v>
      </c>
      <c r="K25" s="69"/>
      <c r="L25" s="69"/>
      <c r="M25" s="69"/>
      <c r="N25" s="69"/>
      <c r="O25" s="69"/>
    </row>
    <row r="26" spans="1:20" ht="13.5" customHeight="1" x14ac:dyDescent="0.15">
      <c r="A26" s="53"/>
      <c r="B26" s="72" t="s">
        <v>10</v>
      </c>
      <c r="C26" s="73"/>
      <c r="D26" s="142">
        <f t="shared" ref="D26:D40" si="14">ROUND(SUM($K26*D$7/10,$L26*D$10/10,$M26*D$13/10,$N26*D$16/10,$O26*D$19/10),0)</f>
        <v>0</v>
      </c>
      <c r="E26" s="142">
        <f t="shared" si="13"/>
        <v>0</v>
      </c>
      <c r="F26" s="142">
        <f t="shared" si="13"/>
        <v>0</v>
      </c>
      <c r="G26" s="142">
        <f t="shared" si="13"/>
        <v>0</v>
      </c>
      <c r="H26" s="142">
        <f t="shared" si="13"/>
        <v>0</v>
      </c>
      <c r="I26" s="40" t="s">
        <v>31</v>
      </c>
      <c r="J26" s="76" t="s">
        <v>74</v>
      </c>
      <c r="K26" s="78"/>
      <c r="L26" s="78"/>
      <c r="M26" s="78"/>
      <c r="N26" s="78"/>
      <c r="O26" s="78"/>
    </row>
    <row r="27" spans="1:20" ht="13.5" customHeight="1" x14ac:dyDescent="0.15">
      <c r="A27" s="34"/>
      <c r="B27" s="72" t="s">
        <v>11</v>
      </c>
      <c r="C27" s="73"/>
      <c r="D27" s="142">
        <f t="shared" si="14"/>
        <v>0</v>
      </c>
      <c r="E27" s="142">
        <f t="shared" si="13"/>
        <v>0</v>
      </c>
      <c r="F27" s="142">
        <f t="shared" si="13"/>
        <v>0</v>
      </c>
      <c r="G27" s="142">
        <f t="shared" si="13"/>
        <v>0</v>
      </c>
      <c r="H27" s="142">
        <f t="shared" si="13"/>
        <v>0</v>
      </c>
      <c r="I27" s="40" t="s">
        <v>30</v>
      </c>
      <c r="J27" s="76" t="s">
        <v>74</v>
      </c>
      <c r="K27" s="78"/>
      <c r="L27" s="78"/>
      <c r="M27" s="78"/>
      <c r="N27" s="78"/>
      <c r="O27" s="78"/>
    </row>
    <row r="28" spans="1:20" ht="13.5" customHeight="1" x14ac:dyDescent="0.15">
      <c r="A28" s="34"/>
      <c r="B28" s="72" t="s">
        <v>13</v>
      </c>
      <c r="C28" s="73"/>
      <c r="D28" s="142">
        <f t="shared" si="14"/>
        <v>0</v>
      </c>
      <c r="E28" s="142">
        <f t="shared" si="13"/>
        <v>0</v>
      </c>
      <c r="F28" s="142">
        <f t="shared" si="13"/>
        <v>0</v>
      </c>
      <c r="G28" s="142">
        <f t="shared" si="13"/>
        <v>0</v>
      </c>
      <c r="H28" s="142">
        <f t="shared" si="13"/>
        <v>0</v>
      </c>
      <c r="I28" s="40" t="s">
        <v>30</v>
      </c>
      <c r="J28" s="76" t="s">
        <v>74</v>
      </c>
      <c r="K28" s="78"/>
      <c r="L28" s="78"/>
      <c r="M28" s="78"/>
      <c r="N28" s="78"/>
      <c r="O28" s="78"/>
    </row>
    <row r="29" spans="1:20" ht="13.5" customHeight="1" x14ac:dyDescent="0.15">
      <c r="A29" s="34"/>
      <c r="B29" s="72" t="s">
        <v>12</v>
      </c>
      <c r="C29" s="73"/>
      <c r="D29" s="142">
        <f t="shared" si="14"/>
        <v>0</v>
      </c>
      <c r="E29" s="142">
        <f t="shared" si="13"/>
        <v>0</v>
      </c>
      <c r="F29" s="142">
        <f t="shared" si="13"/>
        <v>0</v>
      </c>
      <c r="G29" s="142">
        <f t="shared" si="13"/>
        <v>0</v>
      </c>
      <c r="H29" s="142">
        <f t="shared" si="13"/>
        <v>0</v>
      </c>
      <c r="I29" s="40" t="s">
        <v>30</v>
      </c>
      <c r="J29" s="76" t="s">
        <v>74</v>
      </c>
      <c r="K29" s="78"/>
      <c r="L29" s="78"/>
      <c r="M29" s="78"/>
      <c r="N29" s="78"/>
      <c r="O29" s="78"/>
      <c r="Q29" s="40" t="s">
        <v>89</v>
      </c>
      <c r="R29" s="134"/>
      <c r="S29" s="134"/>
      <c r="T29" s="134"/>
    </row>
    <row r="30" spans="1:20" ht="13.5" customHeight="1" x14ac:dyDescent="0.15">
      <c r="A30" s="34"/>
      <c r="B30" s="72" t="s">
        <v>14</v>
      </c>
      <c r="C30" s="73"/>
      <c r="D30" s="142">
        <f t="shared" si="14"/>
        <v>0</v>
      </c>
      <c r="E30" s="142">
        <f t="shared" si="13"/>
        <v>0</v>
      </c>
      <c r="F30" s="142">
        <f t="shared" si="13"/>
        <v>0</v>
      </c>
      <c r="G30" s="142">
        <f t="shared" si="13"/>
        <v>0</v>
      </c>
      <c r="H30" s="142">
        <f t="shared" si="13"/>
        <v>0</v>
      </c>
      <c r="I30" s="40" t="s">
        <v>30</v>
      </c>
      <c r="J30" s="76" t="s">
        <v>74</v>
      </c>
      <c r="K30" s="78"/>
      <c r="L30" s="78"/>
      <c r="M30" s="78"/>
      <c r="N30" s="78"/>
      <c r="O30" s="78"/>
      <c r="Q30" s="87" t="s">
        <v>85</v>
      </c>
      <c r="R30" s="135" t="s">
        <v>86</v>
      </c>
      <c r="S30" s="135" t="s">
        <v>87</v>
      </c>
      <c r="T30" s="135" t="s">
        <v>88</v>
      </c>
    </row>
    <row r="31" spans="1:20" ht="13.5" customHeight="1" x14ac:dyDescent="0.15">
      <c r="A31" s="34"/>
      <c r="B31" s="72" t="s">
        <v>15</v>
      </c>
      <c r="C31" s="73"/>
      <c r="D31" s="142">
        <f t="shared" si="14"/>
        <v>0</v>
      </c>
      <c r="E31" s="142">
        <f t="shared" si="13"/>
        <v>0</v>
      </c>
      <c r="F31" s="142">
        <f t="shared" si="13"/>
        <v>0</v>
      </c>
      <c r="G31" s="142">
        <f t="shared" si="13"/>
        <v>0</v>
      </c>
      <c r="H31" s="142">
        <f t="shared" si="13"/>
        <v>0</v>
      </c>
      <c r="I31" s="40" t="s">
        <v>30</v>
      </c>
      <c r="J31" s="76" t="s">
        <v>74</v>
      </c>
      <c r="K31" s="78"/>
      <c r="L31" s="78"/>
      <c r="M31" s="78"/>
      <c r="N31" s="78"/>
      <c r="O31" s="78"/>
      <c r="Q31" s="81"/>
      <c r="R31" s="136"/>
      <c r="S31" s="136"/>
      <c r="T31" s="137" t="str">
        <f>IF(R31=0,"",ROUND(R31/S31,0))</f>
        <v/>
      </c>
    </row>
    <row r="32" spans="1:20" ht="13.5" customHeight="1" x14ac:dyDescent="0.15">
      <c r="A32" s="34"/>
      <c r="B32" s="72" t="s">
        <v>16</v>
      </c>
      <c r="C32" s="73"/>
      <c r="D32" s="142">
        <f t="shared" si="14"/>
        <v>0</v>
      </c>
      <c r="E32" s="142">
        <f t="shared" si="13"/>
        <v>0</v>
      </c>
      <c r="F32" s="142">
        <f t="shared" si="13"/>
        <v>0</v>
      </c>
      <c r="G32" s="142">
        <f t="shared" si="13"/>
        <v>0</v>
      </c>
      <c r="H32" s="142">
        <f t="shared" si="13"/>
        <v>0</v>
      </c>
      <c r="I32" s="40" t="s">
        <v>30</v>
      </c>
      <c r="J32" s="76" t="s">
        <v>74</v>
      </c>
      <c r="K32" s="78"/>
      <c r="L32" s="78"/>
      <c r="M32" s="78"/>
      <c r="N32" s="78"/>
      <c r="O32" s="78"/>
      <c r="Q32" s="81"/>
      <c r="R32" s="136"/>
      <c r="S32" s="136"/>
      <c r="T32" s="137" t="str">
        <f t="shared" ref="T32:T39" si="15">IF(R32=0,"",ROUND(R32/S32,0))</f>
        <v/>
      </c>
    </row>
    <row r="33" spans="1:20" ht="13.5" customHeight="1" x14ac:dyDescent="0.15">
      <c r="A33" s="34"/>
      <c r="B33" s="72" t="s">
        <v>17</v>
      </c>
      <c r="C33" s="73"/>
      <c r="D33" s="142">
        <f t="shared" si="14"/>
        <v>0</v>
      </c>
      <c r="E33" s="142">
        <f t="shared" si="13"/>
        <v>0</v>
      </c>
      <c r="F33" s="142">
        <f t="shared" si="13"/>
        <v>0</v>
      </c>
      <c r="G33" s="142">
        <f t="shared" si="13"/>
        <v>0</v>
      </c>
      <c r="H33" s="142">
        <f t="shared" si="13"/>
        <v>0</v>
      </c>
      <c r="I33" s="40" t="s">
        <v>30</v>
      </c>
      <c r="J33" s="76" t="s">
        <v>74</v>
      </c>
      <c r="K33" s="78"/>
      <c r="L33" s="78"/>
      <c r="M33" s="78"/>
      <c r="N33" s="78"/>
      <c r="O33" s="78"/>
      <c r="Q33" s="81"/>
      <c r="R33" s="136"/>
      <c r="S33" s="136"/>
      <c r="T33" s="137" t="str">
        <f t="shared" si="15"/>
        <v/>
      </c>
    </row>
    <row r="34" spans="1:20" ht="13.5" customHeight="1" x14ac:dyDescent="0.15">
      <c r="A34" s="53"/>
      <c r="B34" s="72" t="s">
        <v>18</v>
      </c>
      <c r="C34" s="73"/>
      <c r="D34" s="142">
        <f t="shared" si="14"/>
        <v>0</v>
      </c>
      <c r="E34" s="142">
        <f t="shared" si="13"/>
        <v>0</v>
      </c>
      <c r="F34" s="142">
        <f t="shared" si="13"/>
        <v>0</v>
      </c>
      <c r="G34" s="142">
        <f t="shared" si="13"/>
        <v>0</v>
      </c>
      <c r="H34" s="142">
        <f t="shared" si="13"/>
        <v>0</v>
      </c>
      <c r="I34" s="40" t="s">
        <v>30</v>
      </c>
      <c r="J34" s="76" t="s">
        <v>74</v>
      </c>
      <c r="K34" s="78"/>
      <c r="L34" s="78"/>
      <c r="M34" s="78"/>
      <c r="N34" s="78"/>
      <c r="O34" s="78"/>
      <c r="Q34" s="81"/>
      <c r="R34" s="136"/>
      <c r="S34" s="136"/>
      <c r="T34" s="137" t="str">
        <f t="shared" si="15"/>
        <v/>
      </c>
    </row>
    <row r="35" spans="1:20" ht="13.5" customHeight="1" x14ac:dyDescent="0.15">
      <c r="A35" s="53"/>
      <c r="B35" s="72" t="s">
        <v>19</v>
      </c>
      <c r="C35" s="73"/>
      <c r="D35" s="142">
        <f t="shared" si="14"/>
        <v>0</v>
      </c>
      <c r="E35" s="142">
        <f t="shared" si="13"/>
        <v>0</v>
      </c>
      <c r="F35" s="142">
        <f t="shared" si="13"/>
        <v>0</v>
      </c>
      <c r="G35" s="142">
        <f t="shared" si="13"/>
        <v>0</v>
      </c>
      <c r="H35" s="142">
        <f t="shared" si="13"/>
        <v>0</v>
      </c>
      <c r="I35" s="40" t="s">
        <v>30</v>
      </c>
      <c r="J35" s="76" t="s">
        <v>74</v>
      </c>
      <c r="K35" s="78"/>
      <c r="L35" s="78"/>
      <c r="M35" s="78"/>
      <c r="N35" s="78"/>
      <c r="O35" s="78"/>
      <c r="Q35" s="81"/>
      <c r="R35" s="136"/>
      <c r="S35" s="136"/>
      <c r="T35" s="137" t="str">
        <f t="shared" si="15"/>
        <v/>
      </c>
    </row>
    <row r="36" spans="1:20" ht="13.5" customHeight="1" x14ac:dyDescent="0.15">
      <c r="A36" s="53"/>
      <c r="B36" s="72" t="s">
        <v>25</v>
      </c>
      <c r="C36" s="73"/>
      <c r="D36" s="142">
        <f t="shared" si="14"/>
        <v>0</v>
      </c>
      <c r="E36" s="142">
        <f t="shared" si="13"/>
        <v>0</v>
      </c>
      <c r="F36" s="142">
        <f t="shared" si="13"/>
        <v>0</v>
      </c>
      <c r="G36" s="142">
        <f t="shared" si="13"/>
        <v>0</v>
      </c>
      <c r="H36" s="142">
        <f t="shared" si="13"/>
        <v>0</v>
      </c>
      <c r="I36" s="40" t="s">
        <v>30</v>
      </c>
      <c r="J36" s="76" t="s">
        <v>74</v>
      </c>
      <c r="K36" s="78"/>
      <c r="L36" s="78"/>
      <c r="M36" s="78"/>
      <c r="N36" s="78"/>
      <c r="O36" s="78"/>
      <c r="Q36" s="81"/>
      <c r="R36" s="88"/>
      <c r="S36" s="88"/>
      <c r="T36" s="137" t="str">
        <f t="shared" si="15"/>
        <v/>
      </c>
    </row>
    <row r="37" spans="1:20" ht="13.5" customHeight="1" x14ac:dyDescent="0.15">
      <c r="A37" s="53"/>
      <c r="B37" s="72" t="s">
        <v>20</v>
      </c>
      <c r="C37" s="73"/>
      <c r="D37" s="142">
        <f t="shared" si="14"/>
        <v>0</v>
      </c>
      <c r="E37" s="142">
        <f t="shared" si="13"/>
        <v>0</v>
      </c>
      <c r="F37" s="142">
        <f t="shared" si="13"/>
        <v>0</v>
      </c>
      <c r="G37" s="142">
        <f t="shared" si="13"/>
        <v>0</v>
      </c>
      <c r="H37" s="142">
        <f t="shared" si="13"/>
        <v>0</v>
      </c>
      <c r="I37" s="40" t="s">
        <v>30</v>
      </c>
      <c r="J37" s="76" t="s">
        <v>74</v>
      </c>
      <c r="K37" s="78"/>
      <c r="L37" s="78"/>
      <c r="M37" s="78"/>
      <c r="N37" s="78"/>
      <c r="O37" s="78"/>
      <c r="Q37" s="81"/>
      <c r="R37" s="88"/>
      <c r="S37" s="88"/>
      <c r="T37" s="137" t="str">
        <f t="shared" si="15"/>
        <v/>
      </c>
    </row>
    <row r="38" spans="1:20" ht="13.5" customHeight="1" x14ac:dyDescent="0.15">
      <c r="A38" s="53"/>
      <c r="B38" s="72" t="s">
        <v>21</v>
      </c>
      <c r="C38" s="73"/>
      <c r="D38" s="142">
        <f t="shared" si="14"/>
        <v>0</v>
      </c>
      <c r="E38" s="142">
        <f t="shared" si="13"/>
        <v>0</v>
      </c>
      <c r="F38" s="142">
        <f t="shared" si="13"/>
        <v>0</v>
      </c>
      <c r="G38" s="142">
        <f t="shared" si="13"/>
        <v>0</v>
      </c>
      <c r="H38" s="142">
        <f t="shared" si="13"/>
        <v>0</v>
      </c>
      <c r="I38" s="40" t="s">
        <v>29</v>
      </c>
      <c r="J38" s="76" t="s">
        <v>74</v>
      </c>
      <c r="K38" s="78"/>
      <c r="L38" s="78"/>
      <c r="M38" s="78"/>
      <c r="N38" s="78"/>
      <c r="O38" s="78"/>
      <c r="Q38" s="81"/>
      <c r="R38" s="88"/>
      <c r="S38" s="88"/>
      <c r="T38" s="137" t="str">
        <f t="shared" si="15"/>
        <v/>
      </c>
    </row>
    <row r="39" spans="1:20" ht="13.5" customHeight="1" thickBot="1" x14ac:dyDescent="0.2">
      <c r="A39" s="53"/>
      <c r="B39" s="72" t="s">
        <v>22</v>
      </c>
      <c r="C39" s="73"/>
      <c r="D39" s="142">
        <f t="shared" si="14"/>
        <v>0</v>
      </c>
      <c r="E39" s="142">
        <f t="shared" si="13"/>
        <v>0</v>
      </c>
      <c r="F39" s="142">
        <f t="shared" si="13"/>
        <v>0</v>
      </c>
      <c r="G39" s="142">
        <f t="shared" si="13"/>
        <v>0</v>
      </c>
      <c r="H39" s="142">
        <f t="shared" si="13"/>
        <v>0</v>
      </c>
      <c r="I39" s="40" t="s">
        <v>29</v>
      </c>
      <c r="J39" s="76" t="s">
        <v>74</v>
      </c>
      <c r="K39" s="78"/>
      <c r="L39" s="78"/>
      <c r="M39" s="78"/>
      <c r="N39" s="78"/>
      <c r="O39" s="78"/>
      <c r="Q39" s="89"/>
      <c r="R39" s="90"/>
      <c r="S39" s="90"/>
      <c r="T39" s="138" t="str">
        <f t="shared" si="15"/>
        <v/>
      </c>
    </row>
    <row r="40" spans="1:20" ht="13.5" customHeight="1" thickTop="1" thickBot="1" x14ac:dyDescent="0.2">
      <c r="A40" s="36"/>
      <c r="B40" s="74" t="s">
        <v>32</v>
      </c>
      <c r="C40" s="75"/>
      <c r="D40" s="148">
        <f t="shared" si="14"/>
        <v>0</v>
      </c>
      <c r="E40" s="148">
        <f t="shared" si="13"/>
        <v>0</v>
      </c>
      <c r="F40" s="148">
        <f t="shared" si="13"/>
        <v>0</v>
      </c>
      <c r="G40" s="148">
        <f t="shared" si="13"/>
        <v>0</v>
      </c>
      <c r="H40" s="148">
        <f t="shared" si="13"/>
        <v>0</v>
      </c>
      <c r="I40" s="40" t="s">
        <v>29</v>
      </c>
      <c r="J40" s="76" t="s">
        <v>74</v>
      </c>
      <c r="K40" s="79"/>
      <c r="L40" s="79"/>
      <c r="M40" s="79"/>
      <c r="N40" s="79"/>
      <c r="O40" s="79"/>
      <c r="Q40" s="94" t="s">
        <v>91</v>
      </c>
      <c r="R40" s="95"/>
      <c r="S40" s="96"/>
      <c r="T40" s="133">
        <f>SUM(T31:T39)</f>
        <v>0</v>
      </c>
    </row>
    <row r="41" spans="1:20" ht="13.5" customHeight="1" thickTop="1" thickBot="1" x14ac:dyDescent="0.2">
      <c r="A41" s="36" t="s">
        <v>33</v>
      </c>
      <c r="B41" s="62"/>
      <c r="C41" s="62"/>
      <c r="D41" s="149">
        <f>D6-D24</f>
        <v>0</v>
      </c>
      <c r="E41" s="149">
        <f t="shared" ref="E41:H41" si="16">E6-E24</f>
        <v>0</v>
      </c>
      <c r="F41" s="149">
        <f t="shared" si="16"/>
        <v>0</v>
      </c>
      <c r="G41" s="149">
        <f t="shared" si="16"/>
        <v>0</v>
      </c>
      <c r="H41" s="149">
        <f t="shared" si="16"/>
        <v>0</v>
      </c>
      <c r="J41"/>
      <c r="K41" s="80">
        <f>SUM(K25:K40)</f>
        <v>0</v>
      </c>
      <c r="L41" s="80">
        <f t="shared" ref="L41:O41" si="17">SUM(L25:L40)</f>
        <v>0</v>
      </c>
      <c r="M41" s="80">
        <f t="shared" si="17"/>
        <v>0</v>
      </c>
      <c r="N41" s="80">
        <f t="shared" si="17"/>
        <v>0</v>
      </c>
      <c r="O41" s="80">
        <f t="shared" si="17"/>
        <v>0</v>
      </c>
      <c r="P41" s="40" t="s">
        <v>77</v>
      </c>
    </row>
    <row r="42" spans="1:20" ht="13.5" customHeight="1" thickTop="1" x14ac:dyDescent="0.15">
      <c r="A42" s="63" t="s">
        <v>23</v>
      </c>
      <c r="B42" s="64"/>
      <c r="C42" s="64"/>
      <c r="D42" s="150"/>
      <c r="E42" s="150"/>
      <c r="F42" s="150"/>
      <c r="G42" s="150"/>
      <c r="H42" s="150"/>
      <c r="I42" s="40" t="s">
        <v>27</v>
      </c>
      <c r="J42" s="76" t="s">
        <v>75</v>
      </c>
      <c r="K42"/>
      <c r="L42"/>
      <c r="M42"/>
      <c r="N42"/>
      <c r="O42"/>
    </row>
    <row r="43" spans="1:20" ht="13.5" customHeight="1" thickBot="1" x14ac:dyDescent="0.2">
      <c r="A43" s="41" t="s">
        <v>24</v>
      </c>
      <c r="B43" s="65"/>
      <c r="C43" s="65"/>
      <c r="D43" s="151"/>
      <c r="E43" s="151"/>
      <c r="F43" s="151"/>
      <c r="G43" s="151"/>
      <c r="H43" s="151"/>
      <c r="I43" s="40" t="s">
        <v>27</v>
      </c>
      <c r="J43" s="76" t="s">
        <v>75</v>
      </c>
      <c r="K43"/>
      <c r="L43"/>
      <c r="M43"/>
      <c r="N43"/>
      <c r="O43"/>
    </row>
    <row r="44" spans="1:20" ht="13.5" customHeight="1" thickTop="1" thickBot="1" x14ac:dyDescent="0.2">
      <c r="A44" s="66" t="s">
        <v>26</v>
      </c>
      <c r="B44" s="67"/>
      <c r="C44" s="68"/>
      <c r="D44" s="152">
        <f>D41+D42-D43</f>
        <v>0</v>
      </c>
      <c r="E44" s="152">
        <f t="shared" ref="E44:H44" si="18">E41+E42-E43</f>
        <v>0</v>
      </c>
      <c r="F44" s="152">
        <f t="shared" si="18"/>
        <v>0</v>
      </c>
      <c r="G44" s="152">
        <f t="shared" si="18"/>
        <v>0</v>
      </c>
      <c r="H44" s="152">
        <f t="shared" si="18"/>
        <v>0</v>
      </c>
      <c r="K44" s="77"/>
      <c r="L44" s="77"/>
      <c r="M44" s="77"/>
      <c r="N44" s="77"/>
      <c r="O44" s="77"/>
    </row>
    <row r="45" spans="1:20" ht="13.5" customHeight="1" thickTop="1" x14ac:dyDescent="0.15">
      <c r="A45" s="40" t="s">
        <v>70</v>
      </c>
    </row>
    <row r="46" spans="1:20" ht="13.5" customHeight="1" x14ac:dyDescent="0.15"/>
    <row r="47" spans="1:20" x14ac:dyDescent="0.15">
      <c r="J47" s="40" t="s">
        <v>76</v>
      </c>
    </row>
    <row r="48" spans="1:20" x14ac:dyDescent="0.15">
      <c r="J48" s="51" t="s">
        <v>73</v>
      </c>
    </row>
    <row r="49" spans="4:10" x14ac:dyDescent="0.15">
      <c r="D49" s="45"/>
      <c r="E49" s="45"/>
      <c r="F49" s="45"/>
      <c r="G49" s="45"/>
      <c r="J49" s="53" t="s">
        <v>74</v>
      </c>
    </row>
    <row r="50" spans="4:10" x14ac:dyDescent="0.15">
      <c r="J50" s="57" t="s">
        <v>75</v>
      </c>
    </row>
  </sheetData>
  <mergeCells count="25">
    <mergeCell ref="T8:T9"/>
    <mergeCell ref="Q3:T3"/>
    <mergeCell ref="Q5:Q7"/>
    <mergeCell ref="Q8:Q9"/>
    <mergeCell ref="R8:R9"/>
    <mergeCell ref="S8:S9"/>
    <mergeCell ref="R5:R7"/>
    <mergeCell ref="S5:S7"/>
    <mergeCell ref="T5:T7"/>
    <mergeCell ref="A5:C5"/>
    <mergeCell ref="Q40:S40"/>
    <mergeCell ref="H1:K1"/>
    <mergeCell ref="C2:G2"/>
    <mergeCell ref="A6:C6"/>
    <mergeCell ref="A24:C24"/>
    <mergeCell ref="B23:C23"/>
    <mergeCell ref="I24:J24"/>
    <mergeCell ref="C3:G3"/>
    <mergeCell ref="B7:B9"/>
    <mergeCell ref="B10:B12"/>
    <mergeCell ref="B13:B15"/>
    <mergeCell ref="B16:B18"/>
    <mergeCell ref="B19:B21"/>
    <mergeCell ref="A7:A21"/>
    <mergeCell ref="Q14:T18"/>
  </mergeCells>
  <phoneticPr fontId="1"/>
  <dataValidations count="1">
    <dataValidation type="list" allowBlank="1" showInputMessage="1" showErrorMessage="1" sqref="J42:J43 J25:J40" xr:uid="{01DBE33A-25D1-4398-AF23-FC4BE2BD1171}">
      <formula1>$J$48:$J$50</formula1>
    </dataValidation>
  </dataValidations>
  <pageMargins left="0.23622047244094491" right="0.23622047244094491" top="0.39370078740157483" bottom="0.23622047244094491" header="0.55118110236220474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8"/>
  <sheetViews>
    <sheetView view="pageBreakPreview" zoomScaleNormal="100" zoomScaleSheetLayoutView="100" workbookViewId="0"/>
  </sheetViews>
  <sheetFormatPr defaultRowHeight="13.5" x14ac:dyDescent="0.15"/>
  <cols>
    <col min="1" max="1" width="5.625" customWidth="1"/>
    <col min="2" max="2" width="6.875" customWidth="1"/>
    <col min="3" max="3" width="11.875" customWidth="1"/>
    <col min="4" max="4" width="13.875" customWidth="1"/>
    <col min="6" max="6" width="12.875" customWidth="1"/>
    <col min="7" max="7" width="13.875" customWidth="1"/>
  </cols>
  <sheetData>
    <row r="1" spans="2:8" ht="15.75" customHeight="1" x14ac:dyDescent="0.15">
      <c r="B1" s="1" t="s">
        <v>63</v>
      </c>
      <c r="C1" s="2"/>
      <c r="D1" s="2"/>
      <c r="E1" s="2"/>
      <c r="F1" s="2"/>
    </row>
    <row r="2" spans="2:8" ht="21.75" customHeight="1" x14ac:dyDescent="0.2">
      <c r="B2" s="128" t="s">
        <v>50</v>
      </c>
      <c r="C2" s="128"/>
      <c r="D2" s="128"/>
      <c r="E2" s="128"/>
      <c r="F2" s="128"/>
      <c r="G2" s="128"/>
    </row>
    <row r="3" spans="2:8" ht="15.75" customHeight="1" x14ac:dyDescent="0.15">
      <c r="B3" s="129" t="s">
        <v>51</v>
      </c>
      <c r="C3" s="129"/>
      <c r="D3" s="129"/>
      <c r="E3" s="129"/>
      <c r="F3" s="129"/>
      <c r="G3" s="129"/>
    </row>
    <row r="4" spans="2:8" ht="15.75" customHeight="1" x14ac:dyDescent="0.15">
      <c r="B4" t="s">
        <v>52</v>
      </c>
      <c r="C4" s="132">
        <f>経営計画!C2</f>
        <v>0</v>
      </c>
      <c r="D4" s="132"/>
      <c r="E4" s="132"/>
      <c r="F4" s="132"/>
      <c r="G4" s="132"/>
    </row>
    <row r="5" spans="2:8" ht="17.25" customHeight="1" x14ac:dyDescent="0.15">
      <c r="B5" t="s">
        <v>53</v>
      </c>
      <c r="C5" s="132">
        <f>経営計画!C3</f>
        <v>0</v>
      </c>
      <c r="D5" s="132"/>
      <c r="E5" s="2"/>
      <c r="F5" s="2"/>
    </row>
    <row r="6" spans="2:8" ht="13.5" customHeight="1" x14ac:dyDescent="0.15">
      <c r="E6" s="2"/>
      <c r="F6" s="2"/>
    </row>
    <row r="7" spans="2:8" ht="15.75" customHeight="1" x14ac:dyDescent="0.15">
      <c r="F7" s="3" t="s">
        <v>54</v>
      </c>
      <c r="G7" s="4" t="s">
        <v>61</v>
      </c>
    </row>
    <row r="8" spans="2:8" ht="13.5" customHeight="1" x14ac:dyDescent="0.15">
      <c r="B8" s="130" t="s">
        <v>64</v>
      </c>
      <c r="C8" s="130" t="s">
        <v>65</v>
      </c>
      <c r="D8" s="5" t="s">
        <v>55</v>
      </c>
      <c r="E8" s="6"/>
      <c r="F8" s="7"/>
      <c r="G8" s="5" t="s">
        <v>55</v>
      </c>
    </row>
    <row r="9" spans="2:8" ht="13.5" customHeight="1" x14ac:dyDescent="0.15">
      <c r="B9" s="131"/>
      <c r="C9" s="131"/>
      <c r="D9" s="8" t="s">
        <v>66</v>
      </c>
      <c r="E9" s="6"/>
      <c r="F9" s="9"/>
      <c r="G9" s="8" t="s">
        <v>56</v>
      </c>
    </row>
    <row r="10" spans="2:8" ht="13.5" customHeight="1" x14ac:dyDescent="0.15">
      <c r="B10" s="125"/>
      <c r="C10" s="10" t="s">
        <v>6</v>
      </c>
      <c r="D10" s="11">
        <f>経営計画!H7</f>
        <v>0</v>
      </c>
      <c r="E10" s="12"/>
      <c r="F10" s="13" t="s">
        <v>8</v>
      </c>
      <c r="G10" s="13"/>
      <c r="H10" t="s">
        <v>34</v>
      </c>
    </row>
    <row r="11" spans="2:8" ht="13.5" customHeight="1" x14ac:dyDescent="0.15">
      <c r="B11" s="126"/>
      <c r="C11" s="14" t="s">
        <v>7</v>
      </c>
      <c r="D11" s="15">
        <f>G10*D10*1/10</f>
        <v>0</v>
      </c>
      <c r="E11" s="16"/>
      <c r="F11" s="17" t="s">
        <v>57</v>
      </c>
      <c r="G11" s="17"/>
      <c r="H11" t="s">
        <v>34</v>
      </c>
    </row>
    <row r="12" spans="2:8" ht="13.5" customHeight="1" x14ac:dyDescent="0.15">
      <c r="B12" s="126"/>
      <c r="C12" s="14" t="s">
        <v>1</v>
      </c>
      <c r="D12" s="15">
        <f>G11*D11</f>
        <v>0</v>
      </c>
      <c r="E12" s="16"/>
      <c r="F12" s="18" t="s">
        <v>58</v>
      </c>
      <c r="G12" s="19"/>
      <c r="H12" t="s">
        <v>34</v>
      </c>
    </row>
    <row r="13" spans="2:8" ht="13.5" customHeight="1" x14ac:dyDescent="0.15">
      <c r="B13" s="127"/>
      <c r="C13" s="20" t="s">
        <v>59</v>
      </c>
      <c r="D13" s="21">
        <f>+G12*D10/10</f>
        <v>0</v>
      </c>
      <c r="E13" s="22"/>
      <c r="F13" s="23" t="s">
        <v>9</v>
      </c>
      <c r="G13" s="24"/>
    </row>
    <row r="14" spans="2:8" ht="13.5" customHeight="1" x14ac:dyDescent="0.15">
      <c r="B14" s="125"/>
      <c r="C14" s="10" t="s">
        <v>6</v>
      </c>
      <c r="D14" s="11">
        <f>経営計画!H10</f>
        <v>0</v>
      </c>
      <c r="E14" s="16"/>
      <c r="F14" s="22" t="s">
        <v>8</v>
      </c>
      <c r="G14" s="22"/>
      <c r="H14" t="s">
        <v>34</v>
      </c>
    </row>
    <row r="15" spans="2:8" ht="13.5" customHeight="1" x14ac:dyDescent="0.15">
      <c r="B15" s="126"/>
      <c r="C15" s="14" t="s">
        <v>7</v>
      </c>
      <c r="D15" s="15">
        <f>G14*D14*1/10</f>
        <v>0</v>
      </c>
      <c r="E15" s="16"/>
      <c r="F15" s="19" t="s">
        <v>57</v>
      </c>
      <c r="G15" s="19"/>
      <c r="H15" t="s">
        <v>34</v>
      </c>
    </row>
    <row r="16" spans="2:8" ht="13.5" customHeight="1" x14ac:dyDescent="0.15">
      <c r="B16" s="126"/>
      <c r="C16" s="14" t="s">
        <v>1</v>
      </c>
      <c r="D16" s="15">
        <f>G15*D15</f>
        <v>0</v>
      </c>
      <c r="E16" s="16"/>
      <c r="F16" s="18" t="s">
        <v>58</v>
      </c>
      <c r="G16" s="19"/>
      <c r="H16" t="s">
        <v>34</v>
      </c>
    </row>
    <row r="17" spans="2:8" ht="13.5" customHeight="1" x14ac:dyDescent="0.15">
      <c r="B17" s="127"/>
      <c r="C17" s="20" t="s">
        <v>59</v>
      </c>
      <c r="D17" s="21">
        <f>+G16*D14/10</f>
        <v>0</v>
      </c>
      <c r="E17" s="16"/>
      <c r="F17" s="23" t="s">
        <v>9</v>
      </c>
      <c r="G17" s="24"/>
    </row>
    <row r="18" spans="2:8" x14ac:dyDescent="0.15">
      <c r="B18" s="125"/>
      <c r="C18" s="10" t="s">
        <v>6</v>
      </c>
      <c r="D18" s="11">
        <f>経営計画!H16</f>
        <v>0</v>
      </c>
      <c r="E18" s="12"/>
      <c r="F18" s="11" t="s">
        <v>8</v>
      </c>
      <c r="G18" s="11"/>
      <c r="H18" t="s">
        <v>34</v>
      </c>
    </row>
    <row r="19" spans="2:8" x14ac:dyDescent="0.15">
      <c r="B19" s="126"/>
      <c r="C19" s="14" t="s">
        <v>7</v>
      </c>
      <c r="D19" s="15">
        <f>G18*D18*1/10</f>
        <v>0</v>
      </c>
      <c r="E19" s="16"/>
      <c r="F19" s="19" t="s">
        <v>57</v>
      </c>
      <c r="G19" s="19"/>
      <c r="H19" t="s">
        <v>34</v>
      </c>
    </row>
    <row r="20" spans="2:8" x14ac:dyDescent="0.15">
      <c r="B20" s="126"/>
      <c r="C20" s="14" t="s">
        <v>1</v>
      </c>
      <c r="D20" s="15">
        <f>G19*D19</f>
        <v>0</v>
      </c>
      <c r="E20" s="16"/>
      <c r="F20" s="18" t="s">
        <v>58</v>
      </c>
      <c r="G20" s="19"/>
      <c r="H20" t="s">
        <v>34</v>
      </c>
    </row>
    <row r="21" spans="2:8" x14ac:dyDescent="0.15">
      <c r="B21" s="127"/>
      <c r="C21" s="20" t="s">
        <v>59</v>
      </c>
      <c r="D21" s="21">
        <f>+G20*D18/10</f>
        <v>0</v>
      </c>
      <c r="E21" s="22"/>
      <c r="F21" s="23" t="s">
        <v>9</v>
      </c>
      <c r="G21" s="24"/>
    </row>
    <row r="22" spans="2:8" ht="13.5" customHeight="1" x14ac:dyDescent="0.15">
      <c r="B22" s="125"/>
      <c r="C22" s="10" t="s">
        <v>6</v>
      </c>
      <c r="D22" s="11"/>
      <c r="E22" s="16"/>
      <c r="F22" s="22" t="s">
        <v>8</v>
      </c>
      <c r="G22" s="22"/>
      <c r="H22" t="s">
        <v>34</v>
      </c>
    </row>
    <row r="23" spans="2:8" x14ac:dyDescent="0.15">
      <c r="B23" s="126"/>
      <c r="C23" s="14" t="s">
        <v>7</v>
      </c>
      <c r="D23" s="15">
        <f>G22*D22*1/10</f>
        <v>0</v>
      </c>
      <c r="E23" s="16"/>
      <c r="F23" s="19" t="s">
        <v>57</v>
      </c>
      <c r="G23" s="19"/>
      <c r="H23" t="s">
        <v>34</v>
      </c>
    </row>
    <row r="24" spans="2:8" x14ac:dyDescent="0.15">
      <c r="B24" s="126"/>
      <c r="C24" s="14" t="s">
        <v>1</v>
      </c>
      <c r="D24" s="15">
        <f>G23*D23</f>
        <v>0</v>
      </c>
      <c r="E24" s="16"/>
      <c r="F24" s="18" t="s">
        <v>58</v>
      </c>
      <c r="G24" s="19"/>
      <c r="H24" t="s">
        <v>34</v>
      </c>
    </row>
    <row r="25" spans="2:8" x14ac:dyDescent="0.15">
      <c r="B25" s="127"/>
      <c r="C25" s="20" t="s">
        <v>59</v>
      </c>
      <c r="D25" s="21">
        <f>+G24*D22/10</f>
        <v>0</v>
      </c>
      <c r="E25" s="16"/>
      <c r="F25" s="23" t="s">
        <v>9</v>
      </c>
      <c r="G25" s="24"/>
    </row>
    <row r="26" spans="2:8" x14ac:dyDescent="0.15">
      <c r="B26" s="125"/>
      <c r="C26" s="10" t="s">
        <v>6</v>
      </c>
      <c r="D26" s="11"/>
      <c r="E26" s="12"/>
      <c r="F26" s="11" t="s">
        <v>8</v>
      </c>
      <c r="G26" s="11"/>
      <c r="H26" t="s">
        <v>34</v>
      </c>
    </row>
    <row r="27" spans="2:8" x14ac:dyDescent="0.15">
      <c r="B27" s="126"/>
      <c r="C27" s="14" t="s">
        <v>7</v>
      </c>
      <c r="D27" s="15">
        <f>G26*D26*1/10</f>
        <v>0</v>
      </c>
      <c r="E27" s="16"/>
      <c r="F27" s="19" t="s">
        <v>57</v>
      </c>
      <c r="G27" s="19"/>
      <c r="H27" t="s">
        <v>34</v>
      </c>
    </row>
    <row r="28" spans="2:8" x14ac:dyDescent="0.15">
      <c r="B28" s="126"/>
      <c r="C28" s="14" t="s">
        <v>1</v>
      </c>
      <c r="D28" s="15">
        <f>G27*D27</f>
        <v>0</v>
      </c>
      <c r="E28" s="16"/>
      <c r="F28" s="18" t="s">
        <v>58</v>
      </c>
      <c r="G28" s="19"/>
      <c r="H28" t="s">
        <v>34</v>
      </c>
    </row>
    <row r="29" spans="2:8" x14ac:dyDescent="0.15">
      <c r="B29" s="127"/>
      <c r="C29" s="20" t="s">
        <v>59</v>
      </c>
      <c r="D29" s="21">
        <f>+G28*D26/10</f>
        <v>0</v>
      </c>
      <c r="E29" s="22"/>
      <c r="F29" s="23" t="s">
        <v>9</v>
      </c>
      <c r="G29" s="24"/>
    </row>
    <row r="30" spans="2:8" x14ac:dyDescent="0.15">
      <c r="B30" s="125"/>
      <c r="C30" s="10" t="s">
        <v>6</v>
      </c>
      <c r="D30" s="11"/>
      <c r="E30" s="25"/>
      <c r="F30" s="11" t="s">
        <v>8</v>
      </c>
      <c r="G30" s="26"/>
      <c r="H30" t="s">
        <v>34</v>
      </c>
    </row>
    <row r="31" spans="2:8" x14ac:dyDescent="0.15">
      <c r="B31" s="126"/>
      <c r="C31" s="14" t="s">
        <v>7</v>
      </c>
      <c r="D31" s="15">
        <f>G30*D30*1/10</f>
        <v>0</v>
      </c>
      <c r="E31" s="25"/>
      <c r="F31" s="19" t="s">
        <v>4</v>
      </c>
      <c r="G31" s="27"/>
      <c r="H31" t="s">
        <v>34</v>
      </c>
    </row>
    <row r="32" spans="2:8" x14ac:dyDescent="0.15">
      <c r="B32" s="126"/>
      <c r="C32" s="14" t="s">
        <v>1</v>
      </c>
      <c r="D32" s="15">
        <f>G31*D31</f>
        <v>0</v>
      </c>
      <c r="E32" s="25"/>
      <c r="F32" s="18" t="s">
        <v>58</v>
      </c>
      <c r="G32" s="19"/>
      <c r="H32" t="s">
        <v>34</v>
      </c>
    </row>
    <row r="33" spans="2:7" ht="14.25" thickBot="1" x14ac:dyDescent="0.2">
      <c r="B33" s="126"/>
      <c r="C33" s="28" t="s">
        <v>59</v>
      </c>
      <c r="D33" s="29">
        <f>+G32*D30/10</f>
        <v>0</v>
      </c>
      <c r="E33" s="30"/>
      <c r="F33" s="23" t="s">
        <v>9</v>
      </c>
      <c r="G33" s="24"/>
    </row>
    <row r="34" spans="2:7" ht="15" thickTop="1" thickBot="1" x14ac:dyDescent="0.2">
      <c r="B34" s="31" t="s">
        <v>28</v>
      </c>
      <c r="C34" s="31"/>
      <c r="D34" s="32">
        <f>D10+D14+D18+D22+D26+D30</f>
        <v>0</v>
      </c>
    </row>
    <row r="35" spans="2:7" ht="15" thickTop="1" thickBot="1" x14ac:dyDescent="0.2">
      <c r="B35" s="31" t="s">
        <v>60</v>
      </c>
      <c r="C35" s="31"/>
      <c r="D35" s="32">
        <f>+D12+D16+D20+D24+D28+D32</f>
        <v>0</v>
      </c>
    </row>
    <row r="36" spans="2:7" ht="15" thickTop="1" thickBot="1" x14ac:dyDescent="0.2">
      <c r="B36" s="31" t="s">
        <v>0</v>
      </c>
      <c r="C36" s="31"/>
      <c r="D36" s="32">
        <f>+D13+D17+D21+D25+D29+D33</f>
        <v>0</v>
      </c>
      <c r="E36" t="s">
        <v>90</v>
      </c>
    </row>
    <row r="37" spans="2:7" ht="15" thickTop="1" thickBot="1" x14ac:dyDescent="0.2">
      <c r="B37" s="31" t="s">
        <v>33</v>
      </c>
      <c r="C37" s="31"/>
      <c r="D37" s="32">
        <f>+D35-D36</f>
        <v>0</v>
      </c>
      <c r="E37" t="s">
        <v>90</v>
      </c>
    </row>
    <row r="38" spans="2:7" ht="14.25" thickTop="1" x14ac:dyDescent="0.15">
      <c r="B38" t="s">
        <v>35</v>
      </c>
    </row>
  </sheetData>
  <mergeCells count="12">
    <mergeCell ref="B26:B29"/>
    <mergeCell ref="B30:B33"/>
    <mergeCell ref="B2:G2"/>
    <mergeCell ref="B3:G3"/>
    <mergeCell ref="B10:B13"/>
    <mergeCell ref="B14:B17"/>
    <mergeCell ref="B18:B21"/>
    <mergeCell ref="B22:B25"/>
    <mergeCell ref="B8:B9"/>
    <mergeCell ref="C8:C9"/>
    <mergeCell ref="C4:G4"/>
    <mergeCell ref="C5:D5"/>
  </mergeCells>
  <phoneticPr fontId="1"/>
  <pageMargins left="1.04" right="0.27" top="0.94" bottom="0" header="1.1400000000000001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経営計画</vt:lpstr>
      <vt:lpstr>経営目標</vt:lpstr>
      <vt:lpstr>経営計画!Print_Area</vt:lpstr>
      <vt:lpstr>経営目標!Print_Area</vt:lpstr>
    </vt:vector>
  </TitlesOfParts>
  <Manager/>
  <Company>農林漁業金融公庫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市村　國洋</dc:creator>
  <cp:keywords/>
  <dc:description/>
  <cp:lastModifiedBy>市村　國洋</cp:lastModifiedBy>
  <cp:lastPrinted>2024-06-10T02:19:01Z</cp:lastPrinted>
  <dcterms:created xsi:type="dcterms:W3CDTF">2001-03-28T00:06:03Z</dcterms:created>
  <dcterms:modified xsi:type="dcterms:W3CDTF">2024-06-11T00:24:53Z</dcterms:modified>
  <cp:category/>
</cp:coreProperties>
</file>